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NGENHARIA\CONSULTORIA PREFEITURA CEREJEIRAS\PROJETOS CEREJEIRAS\DRENAGEM NA RUA CANADÁ 92,3M\DOC\"/>
    </mc:Choice>
  </mc:AlternateContent>
  <xr:revisionPtr revIDLastSave="0" documentId="13_ncr:1_{337C228B-CB4E-4E04-AFB3-D17C4F8A5087}" xr6:coauthVersionLast="45" xr6:coauthVersionMax="45" xr10:uidLastSave="{00000000-0000-0000-0000-000000000000}"/>
  <bookViews>
    <workbookView xWindow="-120" yWindow="-120" windowWidth="29040" windowHeight="15840" activeTab="4" xr2:uid="{AE13E6E4-EC85-4C15-8170-B2280D8372B1}"/>
  </bookViews>
  <sheets>
    <sheet name="RESUMO" sheetId="2" r:id="rId1"/>
    <sheet name="PLAN. ORÇAMENTÁRIA" sheetId="3" r:id="rId2"/>
    <sheet name="COMP. CUSTO UNIT." sheetId="4" r:id="rId3"/>
    <sheet name="MEM. CALC" sheetId="1" r:id="rId4"/>
    <sheet name="CRONOGRAMA" sheetId="5" r:id="rId5"/>
  </sheets>
  <externalReferences>
    <externalReference r:id="rId6"/>
    <externalReference r:id="rId7"/>
  </externalReferences>
  <definedNames>
    <definedName name="_xlnm.Print_Area" localSheetId="1">'PLAN. ORÇAMENTÁRIA'!$A$1:$H$53</definedName>
    <definedName name="_xlnm.Print_Area" localSheetId="0">RESUMO!$A$1:$H$23</definedName>
    <definedName name="BANDEIRAS_PO">INDEX([1]LOGO!$E$5:$E$52,MATCH('[1]PLANILHA ORÇAM.'!$A$8:$A$8,[1]LOGO!$C$5:$C$52,0))</definedName>
    <definedName name="MUNICIPIOS">[1]LOGO!$C$5:$C$52</definedName>
    <definedName name="_xlnm.Print_Titles" localSheetId="2">'COMP. CUSTO UNIT.'!$1:$15</definedName>
    <definedName name="_xlnm.Print_Titles" localSheetId="3">'MEM. CALC'!$1:$15</definedName>
    <definedName name="_xlnm.Print_Titles" localSheetId="1">'PLAN. ORÇAMENTÁRIA'!$1:$16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7" i="5"/>
  <c r="E25" i="1"/>
  <c r="E52" i="1"/>
  <c r="E20" i="1"/>
  <c r="B10" i="1" l="1"/>
  <c r="B13" i="4"/>
  <c r="B12" i="4"/>
  <c r="B14" i="4"/>
  <c r="A8" i="4"/>
  <c r="A8" i="2" l="1"/>
  <c r="A7" i="2"/>
  <c r="B69" i="1"/>
  <c r="B76" i="1" s="1"/>
  <c r="B103" i="1" s="1"/>
  <c r="E32" i="1"/>
  <c r="C130" i="1"/>
  <c r="A130" i="1"/>
  <c r="C122" i="1"/>
  <c r="I122" i="1" s="1"/>
  <c r="C125" i="1" s="1"/>
  <c r="E116" i="1"/>
  <c r="C110" i="1"/>
  <c r="I110" i="1" s="1"/>
  <c r="A125" i="1" s="1"/>
  <c r="A91" i="1"/>
  <c r="A87" i="1"/>
  <c r="A81" i="1"/>
  <c r="A60" i="1"/>
  <c r="C60" i="1"/>
  <c r="G46" i="1"/>
  <c r="A55" i="1" s="1"/>
  <c r="C52" i="1"/>
  <c r="G81" i="1" l="1"/>
  <c r="A97" i="1"/>
  <c r="A139" i="1" s="1"/>
  <c r="E139" i="1" s="1"/>
  <c r="E125" i="1"/>
  <c r="A128" i="1" s="1"/>
  <c r="E128" i="1" s="1"/>
  <c r="C131" i="1" s="1"/>
  <c r="E87" i="1"/>
  <c r="G87" i="1" s="1"/>
  <c r="A92" i="1" s="1"/>
  <c r="E92" i="1" s="1"/>
  <c r="G52" i="1"/>
  <c r="C55" i="1" s="1"/>
  <c r="A145" i="1" l="1"/>
  <c r="A150" i="1" s="1"/>
  <c r="E150" i="1" s="1"/>
  <c r="A131" i="1"/>
  <c r="E131" i="1" s="1"/>
  <c r="E55" i="1"/>
  <c r="A58" i="1" s="1"/>
  <c r="E145" i="1" l="1"/>
  <c r="A61" i="1"/>
  <c r="E58" i="1"/>
  <c r="C61" i="1" s="1"/>
  <c r="E61" i="1" l="1"/>
  <c r="A69" i="1" l="1"/>
  <c r="A76" i="1" s="1"/>
  <c r="A103" i="1" s="1"/>
  <c r="B36" i="1" l="1"/>
  <c r="A36" i="1"/>
  <c r="B35" i="1"/>
  <c r="A35" i="1"/>
  <c r="C13" i="1"/>
  <c r="A13" i="1"/>
  <c r="A8" i="1"/>
  <c r="A7" i="1"/>
</calcChain>
</file>

<file path=xl/sharedStrings.xml><?xml version="1.0" encoding="utf-8"?>
<sst xmlns="http://schemas.openxmlformats.org/spreadsheetml/2006/main" count="1706" uniqueCount="420">
  <si>
    <t>RESP. TÉCNICO</t>
  </si>
  <si>
    <t>Engº Civil André Cavali</t>
  </si>
  <si>
    <t>CREA 14771/D-GO</t>
  </si>
  <si>
    <t>1.0</t>
  </si>
  <si>
    <t>SERVIÇOS PRELIMINARES</t>
  </si>
  <si>
    <t>=</t>
  </si>
  <si>
    <t>m²</t>
  </si>
  <si>
    <t>m</t>
  </si>
  <si>
    <t>m³</t>
  </si>
  <si>
    <t>LOCAL: AVENIDA CANADÁ (TRECHO ENTRE CRUZAMENTO DA AV. INTEGRAÇÃO NACIONAL E RUA RIO GRANDE DO SUL)</t>
  </si>
  <si>
    <t>1.1</t>
  </si>
  <si>
    <t>1.2</t>
  </si>
  <si>
    <t>x</t>
  </si>
  <si>
    <t>meses</t>
  </si>
  <si>
    <t>ENTRADA PROVISORIA DE ENERGIA ELETRICA AEREA TRIFASICA 40A EM POSTE MADEIRA</t>
  </si>
  <si>
    <t>3.0</t>
  </si>
  <si>
    <t>3.1</t>
  </si>
  <si>
    <t>SISTEMA DE DRENAGEM</t>
  </si>
  <si>
    <t>ESCAVAÇÃO MECANIZADA DE VALA COM PROF. ATÉ 1,5 M (MÉDIA ENTRE MONTANTE E JUSANTE/UMA COMPOSIÇÃO POR TRECHO), COM RETROESCAVADEIRA (0,26 M3/88 HP), LARG. DE 0,8 M A 1,5 M, EM SOLO DE 1A CATEGORIA, EM LOCAIS COM ALTO NÍVEL DE INTERFERÊNCIA. AF_01/2015</t>
  </si>
  <si>
    <t>comp(m)</t>
  </si>
  <si>
    <t>larg (m)</t>
  </si>
  <si>
    <t>prof (m)</t>
  </si>
  <si>
    <t>Serviço para implantação da rede</t>
  </si>
  <si>
    <t>3.1.1</t>
  </si>
  <si>
    <t>3.1.2</t>
  </si>
  <si>
    <t>CARGA E DESCARGA MECANICA DE SOLO UTILIZANDO CAMINHAO BASCULANTE 6,0M3/16T E PA CARREGADEIRA SOBRE PNEUS 128 HP, CAPACIDADE DA CAÇAMBA 1,7 A 2,8 M3, PESO OPERACIONAL 11632 KG</t>
  </si>
  <si>
    <t>3.1.3</t>
  </si>
  <si>
    <t>TRANSPORTE COM CAMINHÃO BASCULANTE 6 M3 EM RODOVIA COM LEITO NATURAL</t>
  </si>
  <si>
    <t>PLACA DE OBRA EM CHAPA DE AÇO GALVANIZADO</t>
  </si>
  <si>
    <t>3.1.4</t>
  </si>
  <si>
    <t>ESPALHAMENTO DE MATERIAL EM BOTA FORA, COM UTILIZACAO DE TRATOR DE ESTEIRAS DE 165 HP</t>
  </si>
  <si>
    <t>3.1.5</t>
  </si>
  <si>
    <t>ESCORAMENTO DE VALA, TIPO PONTALETEAMENTO, COM PROFUNDIDADE DE 0 A 1,5 M, LARGURA MENOR QUE 1,5 M, EM LOCAL COM NÍVEL ALTO DE INTERFERÊNCIA. AF_06/2016</t>
  </si>
  <si>
    <t>3.1.7</t>
  </si>
  <si>
    <t>LASTRO DE VALA COM PREPARO DE FUNDO, LARGURA MENOR QUE 1,5 M, COM CAMADA DE AREIA, LANÇAMENTO MECANIZADO, EM LOCAL COM NÍVEL ALTO DE INTERFERÊNCIA. AF_06/2016</t>
  </si>
  <si>
    <t>TUBO DE CONCRETO PARA REDES COLETORAS DE ÁGUAS PLUVIAIS, DIÂMETRO DE 1200 MM, JUNTA RÍGIDA, INSTALADO EM LOCAL COM ALTO NÍVEL DE INTERFERÊNCIAS - FORNECIMENTO E ASSENTAMENTO. AF_12/2015</t>
  </si>
  <si>
    <t>BOCA DE LOBO EM ALVENARIA TIJOLO MACICO, REVESTIDA C/ ARGAMASSA DE CIMENTO E AREIA 1:3, SOBRE LASTRO DE CONCRETO 10CM E TAMPA DE CONCRETO ARMADO</t>
  </si>
  <si>
    <t>3.1.8</t>
  </si>
  <si>
    <t>3.1.9</t>
  </si>
  <si>
    <t>3.2</t>
  </si>
  <si>
    <t>Elementos de Drenagem</t>
  </si>
  <si>
    <t xml:space="preserve">π </t>
  </si>
  <si>
    <t>r² (m)</t>
  </si>
  <si>
    <t>h(m)</t>
  </si>
  <si>
    <t>Vt</t>
  </si>
  <si>
    <t>Vl</t>
  </si>
  <si>
    <t>-</t>
  </si>
  <si>
    <t>Vr</t>
  </si>
  <si>
    <t xml:space="preserve">%empolamento </t>
  </si>
  <si>
    <t>Ve</t>
  </si>
  <si>
    <t>+</t>
  </si>
  <si>
    <t>VR</t>
  </si>
  <si>
    <t>c(m)</t>
  </si>
  <si>
    <t>Conforme item 3.1.2</t>
  </si>
  <si>
    <t>lados</t>
  </si>
  <si>
    <t>3.1.6</t>
  </si>
  <si>
    <t>COMPACTACAO MECANICA, SEM CONTROLE DO GC (C/COMPACTADOR PLACA 400 KG)</t>
  </si>
  <si>
    <t>v(m²)</t>
  </si>
  <si>
    <t>%comp</t>
  </si>
  <si>
    <t>Comp. da drenagem</t>
  </si>
  <si>
    <t>REATERRO MANUAL APILOADO COM SOQUETE</t>
  </si>
  <si>
    <t>3.2.3</t>
  </si>
  <si>
    <t>extremidades</t>
  </si>
  <si>
    <t>3.2.4</t>
  </si>
  <si>
    <t>TUBO DE CONCRETO PARA REDES COLETORAS DE ÁGUAS PLUVIAIS, DIÂMETRO DE 800 MM, JUNTA RÍGIDA, INSTALADO EM LOCAL COM ALTO NÍVEL DE INTERFERÊNCIAS - FORNECIMENTO E ASSENTAMENTO. AF_12/2015</t>
  </si>
  <si>
    <t>3.2.5</t>
  </si>
  <si>
    <t>REATERRO MANUAL APILOADO COM SOQUETE. AF_10/2017</t>
  </si>
  <si>
    <t>3.3</t>
  </si>
  <si>
    <t>Pavimentação</t>
  </si>
  <si>
    <t>3.3.1</t>
  </si>
  <si>
    <t>EXECUÇÃO DE SARJETA DE CONCRETO USINADO, MOLDADA  IN LOCO  EM TRECHO CURVO, 30 CM BASE X 10 CM ALTURA. AF_06/2016</t>
  </si>
  <si>
    <t>3.3.2</t>
  </si>
  <si>
    <t>GUIA (MEIO-FIO) CONCRETO, MOLDADA  IN LOCO  EM TRECHO CURVO COM EXTRUSORA, 15 CM BASE X 30 CM ALTURA. AF_06/2016</t>
  </si>
  <si>
    <t>4.1</t>
  </si>
  <si>
    <t>largura da via (m)</t>
  </si>
  <si>
    <t>1.6</t>
  </si>
  <si>
    <t>SERVICOS TOPOGRAFICOS PARA PAVIMENTACAO, INCLUSIVE NOTA DE SERVICOS, ACOMPANHAMENTO E GREIDE</t>
  </si>
  <si>
    <t>EXECUÇÃO DE PASSEIO (CALÇADA) OU PISO DE CONCRETO COM CONCRETO MOLDADO IN LOCO, FEITO EM OBRA, ACABAMENTO CONVENCIONAL, ESPESSURA 10 CM, ARMADO. AF_07/2016</t>
  </si>
  <si>
    <t>Item</t>
  </si>
  <si>
    <t>Descrição</t>
  </si>
  <si>
    <t>Total</t>
  </si>
  <si>
    <t xml:space="preserve"> 1 </t>
  </si>
  <si>
    <t xml:space="preserve"> 2 </t>
  </si>
  <si>
    <t>ADMINISTRAÇÃO E CONTROLE</t>
  </si>
  <si>
    <t xml:space="preserve"> 3 </t>
  </si>
  <si>
    <t>Total sem BDI</t>
  </si>
  <si>
    <t>Total do BDI</t>
  </si>
  <si>
    <t>Total Geral</t>
  </si>
  <si>
    <t>Código</t>
  </si>
  <si>
    <t>Banco</t>
  </si>
  <si>
    <t>Und</t>
  </si>
  <si>
    <t>Quant.</t>
  </si>
  <si>
    <t>Valor Unit</t>
  </si>
  <si>
    <t xml:space="preserve"> 1.1 </t>
  </si>
  <si>
    <t xml:space="preserve"> 74209/001 </t>
  </si>
  <si>
    <t>SINAPI</t>
  </si>
  <si>
    <t>PLACA DE OBRA EM CHAPA DE ACO GALVANIZADO</t>
  </si>
  <si>
    <t xml:space="preserve"> 1.2 </t>
  </si>
  <si>
    <t>MES</t>
  </si>
  <si>
    <t xml:space="preserve"> 1.3 </t>
  </si>
  <si>
    <t xml:space="preserve"> 41598 </t>
  </si>
  <si>
    <t>UN</t>
  </si>
  <si>
    <t>M</t>
  </si>
  <si>
    <t xml:space="preserve"> 78472 </t>
  </si>
  <si>
    <t xml:space="preserve"> 2.1 </t>
  </si>
  <si>
    <t xml:space="preserve"> 001 </t>
  </si>
  <si>
    <t>Próprio</t>
  </si>
  <si>
    <t>ADMINISTRAÇÃO LOCAL DA OBRA</t>
  </si>
  <si>
    <t xml:space="preserve"> 3.1 </t>
  </si>
  <si>
    <t>SERVIÇO PARA IMPLANTAÇÃO DA REDE</t>
  </si>
  <si>
    <t xml:space="preserve"> 3.1.1 </t>
  </si>
  <si>
    <t xml:space="preserve"> 90100 </t>
  </si>
  <si>
    <t xml:space="preserve"> 3.1.2 </t>
  </si>
  <si>
    <t xml:space="preserve"> 74010/001 </t>
  </si>
  <si>
    <t xml:space="preserve"> 3.1.3 </t>
  </si>
  <si>
    <t xml:space="preserve"> 95290 </t>
  </si>
  <si>
    <t>M3XKM</t>
  </si>
  <si>
    <t xml:space="preserve"> 3.1.4 </t>
  </si>
  <si>
    <t xml:space="preserve"> 83344 </t>
  </si>
  <si>
    <t xml:space="preserve"> 3.1.5 </t>
  </si>
  <si>
    <t xml:space="preserve"> 94037 </t>
  </si>
  <si>
    <t xml:space="preserve"> 3.1.6 </t>
  </si>
  <si>
    <t xml:space="preserve"> 94113 </t>
  </si>
  <si>
    <t xml:space="preserve"> 3.1.7 </t>
  </si>
  <si>
    <t xml:space="preserve"> 74005/001 </t>
  </si>
  <si>
    <t xml:space="preserve"> 3.1.8 </t>
  </si>
  <si>
    <t xml:space="preserve"> 92829 </t>
  </si>
  <si>
    <t xml:space="preserve"> 3.1.9 </t>
  </si>
  <si>
    <t xml:space="preserve"> 96995 </t>
  </si>
  <si>
    <t xml:space="preserve"> 3.2 </t>
  </si>
  <si>
    <t>ELEMENTOS DE DRENAGEM</t>
  </si>
  <si>
    <t xml:space="preserve"> 3.2.1 </t>
  </si>
  <si>
    <t xml:space="preserve"> 83659 </t>
  </si>
  <si>
    <t xml:space="preserve"> 3.2.2 </t>
  </si>
  <si>
    <t xml:space="preserve"> 98420 </t>
  </si>
  <si>
    <t>(COMPOSIÇÃO REPRESENTATIVA) POÇO DE VISITA CIRCULAR PARA ESGOTO, EM CONCRETO PRÉ-MOLDADO, DIÂMETRO INTERNO = 1,0 M, PROFUNDIDADE ATÉ 1,50 M, INCLUINDO TAMPÃO DE FERRO FUNDIDO, DIÂMETRO DE 60 CM. AF_04/2018</t>
  </si>
  <si>
    <t xml:space="preserve"> 3.2.3 </t>
  </si>
  <si>
    <t xml:space="preserve"> 3.2.4 </t>
  </si>
  <si>
    <t xml:space="preserve"> 92223 </t>
  </si>
  <si>
    <t xml:space="preserve"> 3.2.5 </t>
  </si>
  <si>
    <t xml:space="preserve"> 3.3 </t>
  </si>
  <si>
    <t>PAVIMENTAÇÃO</t>
  </si>
  <si>
    <t xml:space="preserve"> 3.3.1 </t>
  </si>
  <si>
    <t xml:space="preserve"> 94288 </t>
  </si>
  <si>
    <t xml:space="preserve"> 3.3.2 </t>
  </si>
  <si>
    <t xml:space="preserve"> 94266 </t>
  </si>
  <si>
    <t xml:space="preserve"> 3.3.3 </t>
  </si>
  <si>
    <t xml:space="preserve"> 94996 </t>
  </si>
  <si>
    <t xml:space="preserve">_______________________________________________________________
</t>
  </si>
  <si>
    <t>Tipo</t>
  </si>
  <si>
    <t>Composição</t>
  </si>
  <si>
    <t>CANT - CANTEIRO DE OBRAS</t>
  </si>
  <si>
    <t>Composição Auxiliar</t>
  </si>
  <si>
    <t xml:space="preserve"> 94962 </t>
  </si>
  <si>
    <t>CONCRETO MAGRO PARA LASTRO, TRAÇO 1:4,5:4,5 (CIMENTO/ AREIA MÉDIA/ BRITA 1)  - PREPARO MECÂNICO COM BETONEIRA 400 L. AF_07/2016</t>
  </si>
  <si>
    <t>FUES - FUNDAÇÕES E ESTRUTURAS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</si>
  <si>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</si>
  <si>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</si>
  <si>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</si>
  <si>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</si>
  <si>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</si>
  <si>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</si>
  <si>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</si>
  <si>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00004813 </t>
  </si>
  <si>
    <t>PLACA DE OBRA (PARA CONSTRUCAO CIVIL) EM CHAPA GALVANIZADA *N. 22*, ADESIVADA, DE *2,0 X 1,125* M</t>
  </si>
  <si>
    <t>Material</t>
  </si>
  <si>
    <t xml:space="preserve"> 00004491 </t>
  </si>
  <si>
    <t>PONTALETE DE MADEIRA NAO APARELHADA *7,5 X 7,5* CM (3 X 3 ") PINUS, MISTA OU EQUIVALENTE DA REGIAO</t>
  </si>
  <si>
    <t xml:space="preserve"> 00005075 </t>
  </si>
  <si>
    <t>PREGO DE ACO POLIDO COM CABECA 18 X 30 (2 3/4 X 10)</t>
  </si>
  <si>
    <t>KG</t>
  </si>
  <si>
    <t xml:space="preserve"> 00004417 </t>
  </si>
  <si>
    <t>SARRAFO DE MADEIRA NAO APARELHADA *2,5 X 7* CM, MACARANDUBA, ANGELIM OU EQUIVALENTE DA REGIAO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</si>
  <si>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</si>
  <si>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</si>
  <si>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</si>
  <si>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</si>
  <si>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</si>
  <si>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</si>
  <si>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</si>
  <si>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INEL - INSTALAÇÃO ELÉTRICA/ELETRIFICAÇÃO E ILUMINAÇÃO EXTERNA</t>
  </si>
  <si>
    <t xml:space="preserve"> 88264 </t>
  </si>
  <si>
    <t>ELETRICISTA COM ENCARGOS COMPLEMENTARES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</si>
  <si>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</si>
  <si>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</si>
  <si>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00001096 </t>
  </si>
  <si>
    <t>ARMACAO VERTICAL COM HASTE E CONTRA-PINO, EM CHAPA DE ACO GALVANIZADO 3/16", COM 4 ESTRIBOS E 4 ISOLADORES</t>
  </si>
  <si>
    <t xml:space="preserve"> 00039210 </t>
  </si>
  <si>
    <t>ARRUELA EM ALUMINIO, COM ROSCA, DE 1", PARA ELETRODUTO</t>
  </si>
  <si>
    <t xml:space="preserve"> 00011267 </t>
  </si>
  <si>
    <t>ARRUELA REDONDA DE LATAO, DIAMETRO EXTERNO = 34 MM, ESPESSURA = 2,5 MM, DIAMETRO DO FURO = 17 MM</t>
  </si>
  <si>
    <t xml:space="preserve"> 00039176 </t>
  </si>
  <si>
    <t>BUCHA EM ALUMINIO, COM ROSCA, DE 1", PARA ELETRODUTO</t>
  </si>
  <si>
    <t xml:space="preserve"> 00000857 </t>
  </si>
  <si>
    <t>CABO DE COBRE NU 16 MM2 MEIO-DURO</t>
  </si>
  <si>
    <t xml:space="preserve"> 00001062 </t>
  </si>
  <si>
    <t>CAIXA INTERNA/EXTERNA DE MEDICAO PARA 1 MEDIDOR TRIFASICO, COM VISOR, EM CHAPA DE ACO 18 USG (PADRAO DA CONCESSIONARIA LOCAL)</t>
  </si>
  <si>
    <t xml:space="preserve"> 00000420 </t>
  </si>
  <si>
    <t>CINTA CIRCULAR EM ACO GALVANIZADO DE 150 MM DE DIAMETRO PARA FIXACAO DE CAIXA MEDICAO, INCLUI PARAFUSOS E PORCAS</t>
  </si>
  <si>
    <t xml:space="preserve"> 00001539 </t>
  </si>
  <si>
    <t>CONECTOR METALICO TIPO PARAFUSO FENDIDO (SPLIT BOLT), PARA CABOS ATE 16 MM2</t>
  </si>
  <si>
    <t xml:space="preserve"> 00012034 </t>
  </si>
  <si>
    <t>CURVA 180 GRAUS, DE PVC RIGIDO ROSCAVEL, DE 3/4", PARA ELETRODUTO</t>
  </si>
  <si>
    <t xml:space="preserve"> 00002392 </t>
  </si>
  <si>
    <t>DISJUNTOR TIPO NEMA, TRIPOLAR 10  ATE  50A, TENSAO MAXIMA DE 415 V</t>
  </si>
  <si>
    <t xml:space="preserve"> 00002685 </t>
  </si>
  <si>
    <t>ELETRODUTO DE PVC RIGIDO ROSCAVEL DE 1 ", SEM LUVA</t>
  </si>
  <si>
    <t xml:space="preserve"> 00000937 </t>
  </si>
  <si>
    <t>FIO DE COBRE, SOLIDO, CLASSE 1, ISOLACAO EM PVC/A, ANTICHAMA BWF-B, 450/750V, SECAO NOMINAL 10 MM2</t>
  </si>
  <si>
    <t xml:space="preserve"> 00000406 </t>
  </si>
  <si>
    <t>FITA ACO INOX PARA CINTAR POSTE, L = 19 MM, E = 0,5 MM (ROLO DE 30M)</t>
  </si>
  <si>
    <t xml:space="preserve"> 00001892 </t>
  </si>
  <si>
    <t>LUVA EM PVC RIGIDO ROSCAVEL, DE 1", PARA ELETRODUTO</t>
  </si>
  <si>
    <t xml:space="preserve"> 00002731 </t>
  </si>
  <si>
    <t>MADEIRA ROLICA TRATADA, EUCALIPTO OU EQUIVALENTE DA REGIAO, H = 12 M, D = 20 A 24 CM (PARA POSTE)</t>
  </si>
  <si>
    <t xml:space="preserve"> 00004346 </t>
  </si>
  <si>
    <t>PARAFUSO DE FERRO POLIDO, SEXTAVADO, COM ROSCA PARCIAL, DIAMETRO 5/8", COMPRIMENTO 6", COM PORCA E ARRUELA DE PRESSAO MEDIA</t>
  </si>
  <si>
    <t>SERT - SERVIÇOS TÉCNICOS</t>
  </si>
  <si>
    <t xml:space="preserve"> 92145 </t>
  </si>
  <si>
    <t>CAMINHONETE CABINE SIMPLES COM MOTOR 1.6 FLEX, CÂMBIO MANUAL, POTÊNCIA 101/104 CV, 2 PORTAS - CHP DIURNO. AF_11/2015</t>
  </si>
  <si>
    <t>CHOR - CUSTOS HORÁRIOS DE MÁQUINAS E EQUIPAMENTOS</t>
  </si>
  <si>
    <t>CHP</t>
  </si>
  <si>
    <t xml:space="preserve"> 88253 </t>
  </si>
  <si>
    <t>AUXILIAR DE TOPÓGRAFO COM ENCARGOS COMPLEMENTARES</t>
  </si>
  <si>
    <t xml:space="preserve"> 88288 </t>
  </si>
  <si>
    <t>NIVELADOR COM ENCARGOS COMPLEMENTARES</t>
  </si>
  <si>
    <t xml:space="preserve"> 88597 </t>
  </si>
  <si>
    <t>DESENHISTA DETALHISTA COM ENCARGOS COMPLEMENTARES</t>
  </si>
  <si>
    <t xml:space="preserve"> 00006204 </t>
  </si>
  <si>
    <t>SARRAFO DE MADEIRA NAO APARELHADA *2,5 X 15* CM, MACARANDUBA, ANGELIM OU EQUIVALENTE DA REGIAO</t>
  </si>
  <si>
    <t xml:space="preserve"> 93572 </t>
  </si>
  <si>
    <t>ENCARREGADO GERAL DE OBRAS COM ENCARGOS COMPLEMENTARES</t>
  </si>
  <si>
    <t xml:space="preserve"> 93565 </t>
  </si>
  <si>
    <t>ENGENHEIRO CIVIL DE OBRA JUNIOR COM ENCARGOS COMPLEMENTARES</t>
  </si>
  <si>
    <t>MOVT - MOVIMENTO DE TERRA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</si>
  <si>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</si>
  <si>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</si>
  <si>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</si>
  <si>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</si>
  <si>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</si>
  <si>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</si>
  <si>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</si>
  <si>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5940 </t>
  </si>
  <si>
    <t>PÁ CARREGADEIRA SOBRE RODAS, POTÊNCIA LÍQUIDA 128 HP, CAPACIDADE DA CAÇAMBA 1,7 A 2,8 M3, PESO OPERACIONAL 11632 KG - CHP DIURNO. AF_06/2014</t>
  </si>
  <si>
    <t xml:space="preserve"> 5847 </t>
  </si>
  <si>
    <t>TRATOR DE ESTEIRAS, POTÊNCIA 170 HP, PESO OPERACIONAL 19 T, CAÇAMBA 5,2 M3 - CHP DIURNO. AF_06/2014</t>
  </si>
  <si>
    <t>ESCO - ESCORAMENTO</t>
  </si>
  <si>
    <t xml:space="preserve"> 00002736 </t>
  </si>
  <si>
    <t>MADEIRA ROLICA SEM TRATAMENTO, EUCALIPTO OU EQUIVALENTE DA REGIAO, H = 3 M, D = 20 A 24 CM (PARA ESCORAMENTO)</t>
  </si>
  <si>
    <t xml:space="preserve"> 00005061 </t>
  </si>
  <si>
    <t>PREGO DE ACO POLIDO COM CABECA 18 X 27 (2 1/2 X 10)</t>
  </si>
  <si>
    <t xml:space="preserve"> 00006189 </t>
  </si>
  <si>
    <t>TABUA DE MADEIRA NAO APARELHADA *2,5 X 30* CM, CEDRINHO OU EQUIVALENTE DA REGIAO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</si>
  <si>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</si>
  <si>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</si>
  <si>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</si>
  <si>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</si>
  <si>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88309 </t>
  </si>
  <si>
    <t>PEDREIRO COM ENCARGOS COMPLEMENTARES</t>
  </si>
  <si>
    <t xml:space="preserve"> 00000370 </t>
  </si>
  <si>
    <t>AREIA MEDIA - POSTO JAZIDA/FORNECEDOR (RETIRADO NA JAZIDA, SEM TRANSPORTE)</t>
  </si>
  <si>
    <t xml:space="preserve"> 91277 </t>
  </si>
  <si>
    <t>PLACA VIBRATÓRIA REVERSÍVEL COM MOTOR 4 TEMPOS A GASOLINA, FORÇA CENTRÍFUGA DE 25 KN (2500 KGF), POTÊNCIA 5,5 CV - CHP DIURNO. AF_08/2015</t>
  </si>
  <si>
    <t>ASTU - ASSENTAMENTO DE TUBOS E PECAS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</si>
  <si>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</si>
  <si>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</si>
  <si>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</si>
  <si>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</si>
  <si>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88629 </t>
  </si>
  <si>
    <t>ARGAMASSA TRAÇO 1:3 (EM VOLUME DE CIMENTO E AREIA MÉDIA ÚMIDA), PREPARO MANUAL. AF_08/2019</t>
  </si>
  <si>
    <t xml:space="preserve"> 88246 </t>
  </si>
  <si>
    <t>ASSENTADOR DE TUBOS COM ENCARGOS COMPLEMENTARES</t>
  </si>
  <si>
    <t xml:space="preserve"> 00007757 </t>
  </si>
  <si>
    <t>TUBO CONCRETO ARMADO, CLASSE PA-1, PB, DN 1200 MM, PARA AGUAS PLUVIAIS (NBR 8890)</t>
  </si>
  <si>
    <t>DROP - DRENAGEM/OBRAS DE CONTENÇÃO / POÇOS DE VISITA E CAIXAS</t>
  </si>
  <si>
    <t xml:space="preserve"> 88245 </t>
  </si>
  <si>
    <t>ARMADOR COM ENCARGOS COMPLEMENTARES</t>
  </si>
  <si>
    <t xml:space="preserve"> 00000034 </t>
  </si>
  <si>
    <t>ACO CA-50, 10,0 MM, VERGALHAO</t>
  </si>
  <si>
    <t xml:space="preserve"> 00000337 </t>
  </si>
  <si>
    <t>ARAME RECOZIDO 18 BWG, 1,25 MM (0,01 KG/M)</t>
  </si>
  <si>
    <t xml:space="preserve"> 00000367 </t>
  </si>
  <si>
    <t>AREIA GROSSA - POSTO JAZIDA/FORNECEDOR (RETIRADO NA JAZIDA, SEM TRANSPORTE)</t>
  </si>
  <si>
    <t xml:space="preserve"> 00001106 </t>
  </si>
  <si>
    <t>CAL HIDRATADA CH-I PARA ARGAMASSAS</t>
  </si>
  <si>
    <t xml:space="preserve"> 00001350 </t>
  </si>
  <si>
    <t>CHAPA DE MADEIRA COMPENSADA RESINADA PARA FORMA DE CONCRETO, DE *2,2 X 1,1* M, E = 10 MM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</si>
  <si>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</si>
  <si>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</si>
  <si>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</si>
  <si>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</si>
  <si>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00004718 </t>
  </si>
  <si>
    <t>PEDRA BRITADA N. 2 (19 A 38 MM) POSTO PEDREIRA/FORNECEDOR, SEM FRETE</t>
  </si>
  <si>
    <t xml:space="preserve"> 00007258 </t>
  </si>
  <si>
    <t>TIJOLO CERAMICO MACICO *5 X 10 X 20* CM</t>
  </si>
  <si>
    <t xml:space="preserve"> 98414 </t>
  </si>
  <si>
    <t>BASE PARA POÇO DE VISITA CIRCULAR PARA  ESGOTO, EM CONCRETO PRÉ-MOLDADO, DIÂMETRO INTERNO = 1 M, PROFUNDIDADE = 1,45 M, EXCLUINDO TAMPÃO. AF_05/2018_P</t>
  </si>
  <si>
    <t xml:space="preserve"> 98114 </t>
  </si>
  <si>
    <t>TAMPA CIRCULAR PARA ESGOTO E DRENAGEM, EM FERRO FUNDIDO, DIÂMETRO INTERNO = 0,6 M. AF_05/2018</t>
  </si>
  <si>
    <t>INHI - INSTALAÇÕES HIDROS SANITÁRIAS</t>
  </si>
  <si>
    <t xml:space="preserve"> 00007750 </t>
  </si>
  <si>
    <t>TUBO CONCRETO ARMADO, CLASSE PA-1, PB, DN 800 MM, PARA AGUAS PLUVIAIS (NBR 8890)</t>
  </si>
  <si>
    <t xml:space="preserve"> 00034492 </t>
  </si>
  <si>
    <t>CONCRETO USINADO BOMBEAVEL, CLASSE DE RESISTENCIA C20, COM BRITA 0 E 1, SLUMP = 100 +/- 20 MM, EXCLUI SERVICO DE BOMBEAMENTO (NBR 8953)</t>
  </si>
  <si>
    <t xml:space="preserve"> 00004517 </t>
  </si>
  <si>
    <t>SARRAFO DE MADEIRA NAO APARELHADA *2,5 X 7,5* CM (1 X 3 ") PINUS, MISTA OU EQUIVALENTE DA REGIAO</t>
  </si>
  <si>
    <t xml:space="preserve"> 92960 </t>
  </si>
  <si>
    <t>MÁQUINA EXTRUSORA DE CONCRETO PARA GUIAS E SARJETAS, MOTOR A DIESEL, POTÊNCIA 14 CV - CHP DIURNO. AF_12/2015</t>
  </si>
  <si>
    <t xml:space="preserve"> 92961 </t>
  </si>
  <si>
    <t>MÁQUINA EXTRUSORA DE CONCRETO PARA GUIAS E SARJETAS, MOTOR A DIESEL, POTÊNCIA 14 CV - CHI DIURNO. AF_12/2015</t>
  </si>
  <si>
    <t xml:space="preserve"> 88631 </t>
  </si>
  <si>
    <t>ARGAMASSA TRAÇO 1:4 (EM VOLUME DE CIMENTO E AREIA MÉDIA ÚMIDA), PREPARO MANUAL. AF_08/2019</t>
  </si>
  <si>
    <t xml:space="preserve"> 88243 </t>
  </si>
  <si>
    <t>AJUDANTE ESPECIALIZADO COM ENCARGOS COMPLEMENTARES</t>
  </si>
  <si>
    <t>PISO - PISOS</t>
  </si>
  <si>
    <t xml:space="preserve"> 94964 </t>
  </si>
  <si>
    <t>CONCRETO FCK = 20MPA, TRAÇO 1:2,7:3 (CIMENTO/ AREIA MÉDIA/ BRITA 1)  - PREPARO MECÂNICO COM BETONEIRA 400 L. AF_07/2016</t>
  </si>
  <si>
    <t xml:space="preserve"> 00003777 </t>
  </si>
  <si>
    <t>LONA PLASTICA PRETA, E= 150 MICRA</t>
  </si>
  <si>
    <t xml:space="preserve"> 00004460 </t>
  </si>
  <si>
    <t>SARRAFO DE MADEIRA NAO APARELHADA *2,5 X 10 CM, MACARANDUBA, ANGELIM OU EQUIVALENTE DA REGIAO</t>
  </si>
  <si>
    <t xml:space="preserve"> 00007156 </t>
  </si>
  <si>
    <t>TELA DE ACO SOLDADA NERVURADA, CA-60, Q-196, (3,11 KG/M2), DIAMETRO DO FIO = 5,0 MM, LARGURA = 2,45 M, ESPACAMENTO DA MALHA = 10 X 10 CM</t>
  </si>
  <si>
    <t>GOVERNO DE RONDÔNIA</t>
  </si>
  <si>
    <t>PREFEITURA DE CEREJEIRAS</t>
  </si>
  <si>
    <t>PLANILHA ORÇAMENTÁRIA</t>
  </si>
  <si>
    <t xml:space="preserve">OBRA  : </t>
  </si>
  <si>
    <r>
      <rPr>
        <b/>
        <sz val="10"/>
        <rFont val="Century Gothic"/>
        <family val="2"/>
      </rPr>
      <t>FONTES :</t>
    </r>
    <r>
      <rPr>
        <sz val="10"/>
        <rFont val="Century Gothic"/>
        <family val="2"/>
      </rPr>
      <t xml:space="preserve"> </t>
    </r>
  </si>
  <si>
    <t xml:space="preserve">END.    : </t>
  </si>
  <si>
    <t>"B" - COTAÇÃO</t>
  </si>
  <si>
    <t>LOCAL:</t>
  </si>
  <si>
    <t>CEREJEIRAS - RO</t>
  </si>
  <si>
    <t>"C" - COMPOSIÇÃO DE CUSTO</t>
  </si>
  <si>
    <t>BDI:</t>
  </si>
  <si>
    <t>AVENIDA CANADÁ (TRECHO ENTRE CRUZAMENTO DA AV. INTEGRAÇÃO NACIONAL E RUA RIO GRANDE DO SUL)</t>
  </si>
  <si>
    <t>OBRA:</t>
  </si>
  <si>
    <t xml:space="preserve"> CONTRATAÇÃO DE EMPRESA ESPECIALIZADA PARA EXECUÇÃO DE MICRODRENAGEM</t>
  </si>
  <si>
    <t>AVENIDA CANADÁ (TRECHO ENTRE CRUZAMENTO DA AV. INTEGRAÇÃO NACIONAL E RUA RIO GRANDE DO SUL</t>
  </si>
  <si>
    <t xml:space="preserve">COMPOSIÇÃO DE CUSTO </t>
  </si>
  <si>
    <t xml:space="preserve">REF.: </t>
  </si>
  <si>
    <t>"C" - COMPOSIÇÃO SINAPI</t>
  </si>
  <si>
    <t>"I" - INSUMO SINAPI</t>
  </si>
  <si>
    <t>"CDER" - COMPOSIÇÃO DER</t>
  </si>
  <si>
    <t>"IDER" - INSUMO DER</t>
  </si>
  <si>
    <t>"A" - SINAPI/DEZEMBRO/2019</t>
  </si>
  <si>
    <t>CONTRATAÇÃO DE EMPRESA ESPECIALIZADA PARA EXECUÇÃO DE MICRODRENAGEM</t>
  </si>
  <si>
    <t>Total Por Etapa</t>
  </si>
  <si>
    <t>30 DIAS</t>
  </si>
  <si>
    <t>60 DIAS</t>
  </si>
  <si>
    <t>100,00%
18.172,50</t>
  </si>
  <si>
    <t/>
  </si>
  <si>
    <t>100,00%
24.154,76</t>
  </si>
  <si>
    <t>100,00%
119.857,19</t>
  </si>
  <si>
    <t>40,00%
47.942,88</t>
  </si>
  <si>
    <t>60,00%
71.914,31</t>
  </si>
  <si>
    <t>Porcentagem</t>
  </si>
  <si>
    <t>55,66%</t>
  </si>
  <si>
    <t>44,34%</t>
  </si>
  <si>
    <t>Custo</t>
  </si>
  <si>
    <t>90.270,14</t>
  </si>
  <si>
    <t>71.914,31</t>
  </si>
  <si>
    <t>Porcentagem Acumulado</t>
  </si>
  <si>
    <t>100,0%</t>
  </si>
  <si>
    <t>Custo Acumulado</t>
  </si>
  <si>
    <t>90.270,13</t>
  </si>
  <si>
    <t>162.184,45</t>
  </si>
  <si>
    <t>Valor Unit com BDI</t>
  </si>
  <si>
    <t xml:space="preserve"> 93584 </t>
  </si>
  <si>
    <t>EXECUÇÃO DE DEPÓSITO EM CANTEIRO DE OBRA EM CHAPA DE MADEIRA COMPENSADA, NÃO INCLUSO MOBILIÁRIO. AF_04/2016</t>
  </si>
  <si>
    <t xml:space="preserve"> 1.54 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</si>
  <si>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</si>
  <si>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</si>
  <si>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</si>
  <si>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</si>
  <si>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</si>
  <si>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</si>
  <si>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</si>
  <si>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</si>
  <si>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</si>
  <si>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</si>
  <si>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</si>
  <si>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</si>
  <si>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</si>
  <si>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</si>
  <si>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</si>
  <si>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</si>
  <si>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 xml:space="preserve"> 91341 </t>
  </si>
  <si>
    <t>PORTA EM ALUMÍNIO DE ABRIR TIPO VENEZIANA COM GUARNIÇÃO, FIXAÇÃO COM PARAFUSOS - FORNECIMENTO E INSTALAÇÃO. AF_12/2019</t>
  </si>
  <si>
    <t xml:space="preserve"> 95240 </t>
  </si>
  <si>
    <t>LASTRO DE CONCRETO MAGRO, APLICADO EM PISOS OU RADIERS, ESPESSURA DE 3 CM. AF_07/2016</t>
  </si>
  <si>
    <t xml:space="preserve"> 95241 </t>
  </si>
  <si>
    <t>LASTRO DE CONCRETO MAGRO, APLICADO EM PISOS OU RADIERS, ESPESSURA DE 5 CM. AF_07/2016</t>
  </si>
  <si>
    <t xml:space="preserve"> 83518 </t>
  </si>
  <si>
    <t>ALVENARIA EMBASAMENTO E=20 CM BLOCO CONCRETO</t>
  </si>
  <si>
    <t xml:space="preserve"> 91852 </t>
  </si>
  <si>
    <t>ELETRODUTO FLEXÍVEL CORRUGADO, PVC, DN 20 MM (1/2"), PARA CIRCUITOS TERMINAIS, INSTALADO EM PAREDE - FORNECIMENTO E INSTALAÇÃO. AF_12/2015</t>
  </si>
  <si>
    <t xml:space="preserve"> 91862 </t>
  </si>
  <si>
    <t>ELETRODUTO RÍGIDO ROSCÁVEL, PVC, DN 20 MM (1/2"), PARA CIRCUITOS TERMINAIS, INSTALADO EM FORRO - FORNECIMENTO E INSTALAÇÃO. AF_12/2015</t>
  </si>
  <si>
    <t xml:space="preserve"> 91870 </t>
  </si>
  <si>
    <t>ELETRODUTO RÍGIDO ROSCÁVEL, PVC, DN 20 MM (1/2"), PARA CIRCUITOS TERMINAIS, INSTALADO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</si>
  <si>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</si>
  <si>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</si>
  <si>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</si>
  <si>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</si>
  <si>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92023 </t>
  </si>
  <si>
    <t>INTERRUPTOR SIMPLES (1 MÓDULO) COM 1 TOMADA DE EMBUTIR 2P+T 10 A,  INCLUINDO SUPORTE E PLACA - FORNECIMENTO E INSTALAÇÃO. AF_12/2015</t>
  </si>
  <si>
    <t xml:space="preserve"> 97586 </t>
  </si>
  <si>
    <t>LUMINÁRIA TIPO CALHA, DE SOBREPOR, COM 2 LÂMPADAS TUBULARES DE 36 W - FORNECIMENTO E INSTALAÇÃO. AF_11/2017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</si>
  <si>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</si>
  <si>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</si>
  <si>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</si>
  <si>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</si>
  <si>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93358 </t>
  </si>
  <si>
    <t>ESCAVAÇÃO MANUAL DE VALA COM PROFUNDIDADE MENOR OU IGUAL A 1,30 M. AF_03/2016</t>
  </si>
  <si>
    <t xml:space="preserve"> 88487 </t>
  </si>
  <si>
    <t>APLICAÇÃO MANUAL DE PINTURA COM TINTA LÁTEX PVA EM PAREDES, DUAS DEMÃOS. AF_06/2014</t>
  </si>
  <si>
    <t>PINT - PINTURAS</t>
  </si>
  <si>
    <t xml:space="preserve"> 00011455 </t>
  </si>
  <si>
    <t>FECHO / TRINCO / FERROLHO FIO REDONDO, DE SOBREPOR, 8", EM ACO GALVANIZADO / ZINCADO</t>
  </si>
  <si>
    <t xml:space="preserve">EXECUÇÃO DE DEPÓSITO EM CANTEIRO DE OBRA EM CHAPA DE MADEIRA COMPENSADA, NÃO INCLUSO MOBILIÁRIO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</si>
</sst>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00000"/>
    <numFmt numFmtId="166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name val="Century Gothic"/>
      <family val="2"/>
    </font>
    <font>
      <sz val="10"/>
      <color indexed="62"/>
      <name val="Century Gothic"/>
      <family val="2"/>
    </font>
    <font>
      <sz val="7"/>
      <color indexed="62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u/>
      <sz val="10"/>
      <name val="Century Gothic"/>
      <family val="2"/>
    </font>
    <font>
      <u val="singleAccounting"/>
      <sz val="10"/>
      <name val="Century Gothic"/>
      <family val="2"/>
    </font>
    <font>
      <b/>
      <sz val="10"/>
      <color rgb="FF7030A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55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4" xfId="0" applyFont="1" applyBorder="1"/>
    <xf numFmtId="43" fontId="3" fillId="0" borderId="0" xfId="1" applyFont="1" applyBorder="1" applyAlignment="1">
      <alignment horizontal="left"/>
    </xf>
    <xf numFmtId="43" fontId="3" fillId="0" borderId="0" xfId="1" applyFont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 wrapText="1"/>
    </xf>
    <xf numFmtId="0" fontId="3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/>
    </xf>
    <xf numFmtId="164" fontId="4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1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1" fillId="3" borderId="13" xfId="0" applyFont="1" applyFill="1" applyBorder="1" applyAlignment="1">
      <alignment horizontal="right" vertical="top" wrapText="1"/>
    </xf>
    <xf numFmtId="4" fontId="13" fillId="4" borderId="13" xfId="0" applyNumberFormat="1" applyFont="1" applyFill="1" applyBorder="1" applyAlignment="1">
      <alignment horizontal="right" vertical="top" wrapText="1"/>
    </xf>
    <xf numFmtId="0" fontId="14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right" vertical="top" wrapText="1"/>
    </xf>
    <xf numFmtId="0" fontId="15" fillId="3" borderId="13" xfId="0" applyFont="1" applyFill="1" applyBorder="1" applyAlignment="1">
      <alignment horizontal="right" vertical="top" wrapText="1"/>
    </xf>
    <xf numFmtId="0" fontId="15" fillId="3" borderId="13" xfId="0" applyFont="1" applyFill="1" applyBorder="1" applyAlignment="1">
      <alignment horizontal="center" vertical="top" wrapText="1"/>
    </xf>
    <xf numFmtId="4" fontId="15" fillId="3" borderId="13" xfId="0" applyNumberFormat="1" applyFont="1" applyFill="1" applyBorder="1" applyAlignment="1">
      <alignment horizontal="right" vertical="top" wrapText="1"/>
    </xf>
    <xf numFmtId="165" fontId="15" fillId="3" borderId="13" xfId="0" applyNumberFormat="1" applyFont="1" applyFill="1" applyBorder="1" applyAlignment="1">
      <alignment horizontal="right" vertical="top" wrapText="1"/>
    </xf>
    <xf numFmtId="0" fontId="14" fillId="5" borderId="13" xfId="0" applyFont="1" applyFill="1" applyBorder="1" applyAlignment="1">
      <alignment horizontal="right" vertical="top" wrapText="1"/>
    </xf>
    <xf numFmtId="0" fontId="14" fillId="5" borderId="13" xfId="0" applyFont="1" applyFill="1" applyBorder="1" applyAlignment="1">
      <alignment horizontal="center" vertical="top" wrapText="1"/>
    </xf>
    <xf numFmtId="165" fontId="14" fillId="5" borderId="13" xfId="0" applyNumberFormat="1" applyFont="1" applyFill="1" applyBorder="1" applyAlignment="1">
      <alignment horizontal="right" vertical="top" wrapText="1"/>
    </xf>
    <xf numFmtId="4" fontId="14" fillId="5" borderId="13" xfId="0" applyNumberFormat="1" applyFont="1" applyFill="1" applyBorder="1" applyAlignment="1">
      <alignment horizontal="right" vertical="top" wrapText="1"/>
    </xf>
    <xf numFmtId="0" fontId="14" fillId="6" borderId="13" xfId="0" applyFont="1" applyFill="1" applyBorder="1" applyAlignment="1">
      <alignment horizontal="right" vertical="top" wrapText="1"/>
    </xf>
    <xf numFmtId="0" fontId="14" fillId="6" borderId="13" xfId="0" applyFont="1" applyFill="1" applyBorder="1" applyAlignment="1">
      <alignment horizontal="center" vertical="top" wrapText="1"/>
    </xf>
    <xf numFmtId="165" fontId="14" fillId="6" borderId="13" xfId="0" applyNumberFormat="1" applyFont="1" applyFill="1" applyBorder="1" applyAlignment="1">
      <alignment horizontal="right" vertical="top" wrapText="1"/>
    </xf>
    <xf numFmtId="4" fontId="14" fillId="6" borderId="13" xfId="0" applyNumberFormat="1" applyFont="1" applyFill="1" applyBorder="1" applyAlignment="1">
      <alignment horizontal="right" vertical="top" wrapText="1"/>
    </xf>
    <xf numFmtId="4" fontId="14" fillId="3" borderId="0" xfId="0" applyNumberFormat="1" applyFont="1" applyFill="1" applyAlignment="1">
      <alignment horizontal="right" vertical="top" wrapText="1"/>
    </xf>
    <xf numFmtId="165" fontId="12" fillId="3" borderId="0" xfId="0" applyNumberFormat="1" applyFont="1" applyFill="1" applyAlignment="1">
      <alignment horizontal="right" vertical="top" wrapText="1"/>
    </xf>
    <xf numFmtId="0" fontId="15" fillId="3" borderId="14" xfId="0" applyFont="1" applyFill="1" applyBorder="1" applyAlignment="1">
      <alignment horizontal="left" vertical="top" wrapText="1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2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9" fillId="7" borderId="19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Alignment="1" applyProtection="1">
      <alignment horizontal="center" vertical="center" wrapText="1"/>
      <protection locked="0"/>
    </xf>
    <xf numFmtId="0" fontId="19" fillId="7" borderId="0" xfId="0" applyFont="1" applyFill="1" applyAlignment="1" applyProtection="1">
      <alignment horizontal="left" vertical="center" wrapText="1"/>
      <protection locked="0"/>
    </xf>
    <xf numFmtId="0" fontId="19" fillId="7" borderId="20" xfId="0" applyFont="1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horizontal="left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16" fillId="7" borderId="0" xfId="0" applyFont="1" applyFill="1" applyAlignment="1" applyProtection="1">
      <alignment vertical="center" wrapText="1"/>
      <protection locked="0"/>
    </xf>
    <xf numFmtId="0" fontId="17" fillId="7" borderId="2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7" borderId="19" xfId="0" applyFont="1" applyFill="1" applyBorder="1" applyAlignment="1" applyProtection="1">
      <alignment vertical="center"/>
      <protection locked="0"/>
    </xf>
    <xf numFmtId="0" fontId="16" fillId="7" borderId="0" xfId="0" applyFont="1" applyFill="1" applyAlignment="1" applyProtection="1">
      <alignment vertical="center"/>
      <protection locked="0"/>
    </xf>
    <xf numFmtId="0" fontId="19" fillId="7" borderId="20" xfId="0" applyFont="1" applyFill="1" applyBorder="1" applyAlignment="1" applyProtection="1">
      <alignment vertical="center"/>
      <protection locked="0"/>
    </xf>
    <xf numFmtId="0" fontId="19" fillId="7" borderId="19" xfId="0" applyFont="1" applyFill="1" applyBorder="1" applyAlignment="1" applyProtection="1">
      <alignment vertical="center" wrapText="1"/>
      <protection locked="0"/>
    </xf>
    <xf numFmtId="0" fontId="16" fillId="7" borderId="0" xfId="0" applyFont="1" applyFill="1" applyAlignment="1" applyProtection="1">
      <alignment horizontal="left" vertical="center" wrapText="1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10" fontId="16" fillId="7" borderId="0" xfId="0" applyNumberFormat="1" applyFont="1" applyFill="1" applyAlignment="1" applyProtection="1">
      <alignment horizontal="left" vertical="center"/>
      <protection locked="0"/>
    </xf>
    <xf numFmtId="0" fontId="16" fillId="7" borderId="20" xfId="0" applyFont="1" applyFill="1" applyBorder="1" applyAlignment="1" applyProtection="1">
      <alignment vertical="center" wrapText="1"/>
      <protection locked="0"/>
    </xf>
    <xf numFmtId="0" fontId="11" fillId="3" borderId="15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9" fillId="0" borderId="0" xfId="0" applyFont="1" applyAlignment="1" applyProtection="1">
      <alignment vertical="center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0" borderId="19" xfId="0" applyFont="1" applyBorder="1" applyAlignment="1" applyProtection="1">
      <alignment vertical="center" wrapText="1"/>
      <protection locked="0"/>
    </xf>
    <xf numFmtId="166" fontId="16" fillId="0" borderId="0" xfId="1" applyNumberFormat="1" applyFont="1" applyBorder="1" applyAlignment="1" applyProtection="1">
      <alignment horizontal="center" vertical="center" wrapText="1"/>
      <protection locked="0"/>
    </xf>
    <xf numFmtId="43" fontId="22" fillId="0" borderId="0" xfId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43" fontId="16" fillId="0" borderId="0" xfId="1" applyFont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 applyProtection="1">
      <alignment vertical="center" wrapText="1"/>
      <protection locked="0"/>
    </xf>
    <xf numFmtId="166" fontId="19" fillId="7" borderId="0" xfId="1" applyNumberFormat="1" applyFont="1" applyFill="1" applyBorder="1" applyAlignment="1" applyProtection="1">
      <alignment horizontal="center" vertical="center" wrapText="1"/>
      <protection locked="0"/>
    </xf>
    <xf numFmtId="166" fontId="16" fillId="7" borderId="0" xfId="1" applyNumberFormat="1" applyFont="1" applyFill="1" applyBorder="1" applyAlignment="1" applyProtection="1">
      <alignment horizontal="center" vertical="center"/>
      <protection locked="0"/>
    </xf>
    <xf numFmtId="166" fontId="16" fillId="0" borderId="0" xfId="1" applyNumberFormat="1" applyFont="1" applyBorder="1" applyAlignment="1" applyProtection="1">
      <alignment horizontal="center" vertical="center"/>
      <protection locked="0"/>
    </xf>
    <xf numFmtId="0" fontId="19" fillId="7" borderId="21" xfId="0" applyFont="1" applyFill="1" applyBorder="1" applyAlignment="1" applyProtection="1">
      <alignment vertical="center" wrapText="1"/>
      <protection locked="0"/>
    </xf>
    <xf numFmtId="0" fontId="16" fillId="7" borderId="22" xfId="0" applyFont="1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16" fillId="7" borderId="22" xfId="0" applyFont="1" applyFill="1" applyBorder="1" applyAlignment="1" applyProtection="1">
      <alignment vertical="center" wrapText="1"/>
      <protection locked="0"/>
    </xf>
    <xf numFmtId="166" fontId="16" fillId="0" borderId="22" xfId="1" applyNumberFormat="1" applyFont="1" applyBorder="1" applyAlignment="1" applyProtection="1">
      <alignment horizontal="center" vertical="center"/>
      <protection locked="0"/>
    </xf>
    <xf numFmtId="43" fontId="16" fillId="0" borderId="22" xfId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 vertical="center"/>
    </xf>
    <xf numFmtId="0" fontId="13" fillId="4" borderId="13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vertical="top" wrapText="1"/>
    </xf>
    <xf numFmtId="4" fontId="12" fillId="3" borderId="0" xfId="0" applyNumberFormat="1" applyFont="1" applyFill="1" applyAlignment="1">
      <alignment horizontal="right" vertical="top" wrapText="1"/>
    </xf>
    <xf numFmtId="0" fontId="14" fillId="3" borderId="0" xfId="0" applyFont="1" applyFill="1" applyAlignment="1">
      <alignment horizontal="center" vertical="top" wrapText="1"/>
    </xf>
    <xf numFmtId="0" fontId="0" fillId="0" borderId="0" xfId="0"/>
    <xf numFmtId="0" fontId="14" fillId="5" borderId="13" xfId="0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right" vertical="top" wrapText="1"/>
    </xf>
    <xf numFmtId="0" fontId="11" fillId="3" borderId="13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right" vertical="top" wrapText="1"/>
    </xf>
    <xf numFmtId="0" fontId="11" fillId="3" borderId="13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3" fontId="2" fillId="0" borderId="4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Alignment="1" applyProtection="1">
      <alignment horizontal="center" vertical="center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0" fontId="14" fillId="5" borderId="13" xfId="0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center" vertical="top" wrapText="1"/>
    </xf>
    <xf numFmtId="0" fontId="0" fillId="0" borderId="0" xfId="0"/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1" fillId="7" borderId="0" xfId="0" applyFont="1" applyFill="1" applyAlignment="1" applyProtection="1">
      <alignment horizontal="center" vertical="center" wrapText="1"/>
      <protection locked="0"/>
    </xf>
    <xf numFmtId="0" fontId="21" fillId="7" borderId="20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">
    <cellStyle name="Normal" xfId="0" builtinId="0"/>
    <cellStyle name="Normal 9" xfId="2" xr:uid="{44896831-22E0-48BC-8A37-BDD560AF4F7A}"/>
    <cellStyle name="Separador de milhares 11" xfId="3" xr:uid="{570B7E9B-CB53-4AF8-A527-758451B70B80}"/>
    <cellStyle name="Vírgula" xfId="1" builtinId="3"/>
    <cellStyle name="Vírgula 5" xfId="4" xr:uid="{E581AEE7-4611-4DE2-BFA8-C6759D021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2982790</xdr:colOff>
      <xdr:row>0</xdr:row>
      <xdr:rowOff>41031</xdr:rowOff>
    </xdr:from>
    <xdr:to>
      <xdr:col>1</xdr:col>
      <xdr:colOff>3687640</xdr:colOff>
      <xdr:row>5</xdr:row>
      <xdr:rowOff>69607</xdr:rowOff>
    </xdr:to>
    <xdr:pic>
      <xdr:nvPicPr>
        <xdr:cNvPr id="2" name="Picture 490" descr="BRAZCER1">
          <a:extLst>
            <a:ext uri="{FF2B5EF4-FFF2-40B4-BE49-F238E27FC236}">
              <a16:creationId xmlns:a16="http://schemas.microsoft.com/office/drawing/2014/main" id="{B8AC4A30-38F1-4708-B1F6-8903420D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790" y="41031"/>
          <a:ext cx="704850" cy="84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377470</xdr:colOff>
      <xdr:row>5</xdr:row>
      <xdr:rowOff>21783</xdr:rowOff>
    </xdr:from>
    <xdr:to>
      <xdr:col>7</xdr:col>
      <xdr:colOff>758470</xdr:colOff>
      <xdr:row>11</xdr:row>
      <xdr:rowOff>137015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E4698C-EB1B-45D9-8C76-A4B26D19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8470" y="835071"/>
          <a:ext cx="1143000" cy="1162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2305050</xdr:colOff>
          <xdr:row>0</xdr:row>
          <xdr:rowOff>19050</xdr:rowOff>
        </xdr:from>
        <xdr:to>
          <xdr:col>3</xdr:col>
          <xdr:colOff>3562350</xdr:colOff>
          <xdr:row>6</xdr:row>
          <xdr:rowOff>0</xdr:rowOff>
        </xdr:to>
        <xdr:pic>
          <xdr:nvPicPr>
            <xdr:cNvPr id="6" name="Imagem 9">
              <a:extLst>
                <a:ext uri="{FF2B5EF4-FFF2-40B4-BE49-F238E27FC236}">
                  <a16:creationId xmlns:a16="http://schemas.microsoft.com/office/drawing/2014/main" id="{86C412E0-E146-40FF-A801-3C42833369B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ANDEIRAS_PO" spid="_x0000_s30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581525" y="19050"/>
              <a:ext cx="1257300" cy="1066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171450</xdr:colOff>
      <xdr:row>1</xdr:row>
      <xdr:rowOff>85725</xdr:rowOff>
    </xdr:from>
    <xdr:to>
      <xdr:col>2</xdr:col>
      <xdr:colOff>314325</xdr:colOff>
      <xdr:row>4</xdr:row>
      <xdr:rowOff>3799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1081456-AFA6-4435-B3F5-0F2CD44E9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257175"/>
          <a:ext cx="1666875" cy="460999"/>
        </a:xfrm>
        <a:prstGeom prst="rect">
          <a:avLst/>
        </a:prstGeom>
      </xdr:spPr>
    </xdr:pic>
    <xdr:clientData/>
  </xdr:twoCellAnchor>
  <xdr:twoCellAnchor editAs="oneCell">
    <xdr:from>
      <xdr:col>3</xdr:col>
      <xdr:colOff>1990725</xdr:colOff>
      <xdr:row>46</xdr:row>
      <xdr:rowOff>28575</xdr:rowOff>
    </xdr:from>
    <xdr:to>
      <xdr:col>3</xdr:col>
      <xdr:colOff>3133725</xdr:colOff>
      <xdr:row>52</xdr:row>
      <xdr:rowOff>22743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B598EB0-6B01-4057-AAC1-734D80B5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477875"/>
          <a:ext cx="1143000" cy="113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3429000</xdr:colOff>
          <xdr:row>0</xdr:row>
          <xdr:rowOff>38100</xdr:rowOff>
        </xdr:from>
        <xdr:to>
          <xdr:col>4</xdr:col>
          <xdr:colOff>114300</xdr:colOff>
          <xdr:row>5</xdr:row>
          <xdr:rowOff>152400</xdr:rowOff>
        </xdr:to>
        <xdr:pic>
          <xdr:nvPicPr>
            <xdr:cNvPr id="2" name="Imagem 9">
              <a:extLst>
                <a:ext uri="{FF2B5EF4-FFF2-40B4-BE49-F238E27FC236}">
                  <a16:creationId xmlns:a16="http://schemas.microsoft.com/office/drawing/2014/main" id="{3279A052-2E06-42A0-BC67-223A0486D87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BANDEIRAS_PO" spid="_x0000_s41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67400" y="38100"/>
              <a:ext cx="1257300" cy="10668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276225</xdr:colOff>
      <xdr:row>0</xdr:row>
      <xdr:rowOff>114300</xdr:rowOff>
    </xdr:from>
    <xdr:to>
      <xdr:col>2</xdr:col>
      <xdr:colOff>266700</xdr:colOff>
      <xdr:row>3</xdr:row>
      <xdr:rowOff>3799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8058852-E11A-4423-97CF-6C31C1CA4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114300"/>
          <a:ext cx="1666875" cy="460999"/>
        </a:xfrm>
        <a:prstGeom prst="rect">
          <a:avLst/>
        </a:prstGeom>
      </xdr:spPr>
    </xdr:pic>
    <xdr:clientData/>
  </xdr:twoCellAnchor>
  <xdr:twoCellAnchor editAs="oneCell">
    <xdr:from>
      <xdr:col>3</xdr:col>
      <xdr:colOff>3228974</xdr:colOff>
      <xdr:row>291</xdr:row>
      <xdr:rowOff>19050</xdr:rowOff>
    </xdr:from>
    <xdr:to>
      <xdr:col>4</xdr:col>
      <xdr:colOff>10599</xdr:colOff>
      <xdr:row>295</xdr:row>
      <xdr:rowOff>127518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59EBC2-AD3B-41DB-9A75-5AF2A161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4" y="86210775"/>
          <a:ext cx="1353625" cy="1346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0</xdr:row>
      <xdr:rowOff>85724</xdr:rowOff>
    </xdr:from>
    <xdr:to>
      <xdr:col>4</xdr:col>
      <xdr:colOff>704850</xdr:colOff>
      <xdr:row>5</xdr:row>
      <xdr:rowOff>114300</xdr:rowOff>
    </xdr:to>
    <xdr:pic>
      <xdr:nvPicPr>
        <xdr:cNvPr id="2" name="Picture 490" descr="BRAZCER1">
          <a:extLst>
            <a:ext uri="{FF2B5EF4-FFF2-40B4-BE49-F238E27FC236}">
              <a16:creationId xmlns:a16="http://schemas.microsoft.com/office/drawing/2014/main" id="{6E19A833-B34A-45A2-A759-1A18157D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5724"/>
          <a:ext cx="933450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591416</xdr:colOff>
      <xdr:row>9</xdr:row>
      <xdr:rowOff>317388</xdr:rowOff>
    </xdr:from>
    <xdr:to>
      <xdr:col>8</xdr:col>
      <xdr:colOff>304800</xdr:colOff>
      <xdr:row>12</xdr:row>
      <xdr:rowOff>111933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E7288B-BC6A-49CC-9121-E5402D50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241" y="1850913"/>
          <a:ext cx="894484" cy="88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1925515</xdr:colOff>
      <xdr:row>0</xdr:row>
      <xdr:rowOff>79131</xdr:rowOff>
    </xdr:from>
    <xdr:to>
      <xdr:col>1</xdr:col>
      <xdr:colOff>2630365</xdr:colOff>
      <xdr:row>5</xdr:row>
      <xdr:rowOff>107707</xdr:rowOff>
    </xdr:to>
    <xdr:pic>
      <xdr:nvPicPr>
        <xdr:cNvPr id="2" name="Picture 490" descr="BRAZCER1">
          <a:extLst>
            <a:ext uri="{FF2B5EF4-FFF2-40B4-BE49-F238E27FC236}">
              <a16:creationId xmlns:a16="http://schemas.microsoft.com/office/drawing/2014/main" id="{568363FB-FE77-4B7B-9781-9228232A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9515" y="79131"/>
          <a:ext cx="704850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377470</xdr:colOff>
      <xdr:row>5</xdr:row>
      <xdr:rowOff>21783</xdr:rowOff>
    </xdr:from>
    <xdr:to>
      <xdr:col>4</xdr:col>
      <xdr:colOff>606070</xdr:colOff>
      <xdr:row>10</xdr:row>
      <xdr:rowOff>222740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98A5B0-C090-4453-A564-B89A9CEE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345" y="840933"/>
          <a:ext cx="1143000" cy="1172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CONSULTORIA%20PREFEITURA%20CEREJEIRAS/PROJETOS%20CEREJEIRAS/10590%20-%202&#186;%20ETAPA%20TEATRO/DOC/10590_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CONSULTORIA%20PREFEITURA%20CEREJEIRAS/PROJETOS%20CEREJEIRAS/8680%20-%20RECAPEAMENTO_R$%201.000.000,00/DOC/2.0_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 ORÇAM."/>
      <sheetName val="LOGO"/>
      <sheetName val="MEMORIA CALC."/>
      <sheetName val="COMP.NÃO.DESO."/>
      <sheetName val="Planilha1"/>
      <sheetName val="COMP.DESO."/>
      <sheetName val="CRONOGRAMA"/>
      <sheetName val="BDI_NÃO_DESO"/>
      <sheetName val="COTAÇÕES"/>
      <sheetName val="BDI_DESO"/>
      <sheetName val="COM DESONERADO"/>
      <sheetName val="SEM DESONERADO"/>
      <sheetName val="10590_PLAN"/>
    </sheetNames>
    <sheetDataSet>
      <sheetData sheetId="0"/>
      <sheetData sheetId="1">
        <row r="7">
          <cell r="A7" t="str">
            <v>GOVERNO DE RONDÔNIA</v>
          </cell>
        </row>
        <row r="8">
          <cell r="A8" t="str">
            <v>PREFEITURA DE CEREJEIRAS</v>
          </cell>
        </row>
        <row r="14">
          <cell r="B14" t="str">
            <v>CEREJEIRAS - RO</v>
          </cell>
        </row>
      </sheetData>
      <sheetData sheetId="2">
        <row r="5">
          <cell r="C5" t="str">
            <v>PREFEITURA DE ALTA FLORESTA</v>
          </cell>
        </row>
        <row r="6">
          <cell r="C6" t="str">
            <v>PREFEITURA DE ALTO ALEGRE DOS PARECIS</v>
          </cell>
        </row>
        <row r="7">
          <cell r="C7" t="str">
            <v>PREFEITURA DE ALVORADA DO OESTE</v>
          </cell>
        </row>
        <row r="8">
          <cell r="C8" t="str">
            <v>PREFEITURA DE ARIQUEMES</v>
          </cell>
        </row>
        <row r="9">
          <cell r="C9" t="str">
            <v>PREFEITURA DE BURITIS</v>
          </cell>
        </row>
        <row r="10">
          <cell r="C10" t="str">
            <v>PREFEITURA DE CABIXI</v>
          </cell>
        </row>
        <row r="11">
          <cell r="C11" t="str">
            <v>PREFEITURA DE CACAULÂNDIA</v>
          </cell>
        </row>
        <row r="12">
          <cell r="C12" t="str">
            <v>PREFEITURA DE CACOAL</v>
          </cell>
        </row>
        <row r="13">
          <cell r="C13" t="str">
            <v>PREFEITURA DE CAMPO NOVO DE RONDÔNIA</v>
          </cell>
        </row>
        <row r="14">
          <cell r="C14" t="str">
            <v>PREFEITURA DE CANDEIAS DO JAMARI</v>
          </cell>
        </row>
        <row r="15">
          <cell r="C15" t="str">
            <v>PREFEITURA DE CASTANHEIRA</v>
          </cell>
        </row>
        <row r="16">
          <cell r="C16" t="str">
            <v>PREFEITURA DE CEREJEIRAS</v>
          </cell>
        </row>
        <row r="17">
          <cell r="C17" t="str">
            <v>PREFEITURA DE CHUPINGUAIA</v>
          </cell>
        </row>
        <row r="18">
          <cell r="C18" t="str">
            <v>PREFEITURA DE COLORADO DO OESTE</v>
          </cell>
        </row>
        <row r="19">
          <cell r="C19" t="str">
            <v>PREFEITURA DE CORUMBIARA</v>
          </cell>
        </row>
        <row r="20">
          <cell r="C20" t="str">
            <v>PREFEITURA DE COSTA MARQUES</v>
          </cell>
        </row>
        <row r="21">
          <cell r="C21" t="str">
            <v>PREFEITURA DE CUJUBIM</v>
          </cell>
        </row>
        <row r="22">
          <cell r="C22" t="str">
            <v>PREFEITURA DE ESPIGÃO DO OESTE</v>
          </cell>
        </row>
        <row r="23">
          <cell r="C23" t="str">
            <v>PREFEITURA DE GOVERNADOR JORGE TEIXEIRA</v>
          </cell>
        </row>
        <row r="24">
          <cell r="C24" t="str">
            <v>PREFEITURA DE GUAJARA MIRIM</v>
          </cell>
        </row>
        <row r="25">
          <cell r="C25" t="str">
            <v>PREFEITURA DE ITAPUÃ DO OESTE</v>
          </cell>
        </row>
        <row r="26">
          <cell r="C26" t="str">
            <v>PREFEITURA DE JARU</v>
          </cell>
        </row>
        <row r="27">
          <cell r="C27" t="str">
            <v>PREFEITURA DE  JI-PARANA</v>
          </cell>
        </row>
        <row r="28">
          <cell r="C28" t="str">
            <v>PREFEITURA DE MACHADINHO D'OESTE</v>
          </cell>
        </row>
        <row r="29">
          <cell r="C29" t="str">
            <v>PREFEITURA DE MINISTRO ANDREAZZA</v>
          </cell>
        </row>
        <row r="30">
          <cell r="C30" t="str">
            <v>PREFEITURA DE MIRANTE DA SERRA</v>
          </cell>
        </row>
        <row r="31">
          <cell r="C31" t="str">
            <v>PREFEITURA DE NOVA BRASILÂNDIA DO OESTE</v>
          </cell>
        </row>
        <row r="32">
          <cell r="C32" t="str">
            <v>PREFEITURA DE NOVA MAMORÉ</v>
          </cell>
        </row>
        <row r="33">
          <cell r="C33" t="str">
            <v>PREFEITURA DE NOVO HORIZONTE DO OESTE</v>
          </cell>
        </row>
        <row r="34">
          <cell r="C34" t="str">
            <v>PREFEITURA DE PARECIS</v>
          </cell>
        </row>
        <row r="35">
          <cell r="C35" t="str">
            <v>PREFEITURA DE PIMENTA BUENO</v>
          </cell>
        </row>
        <row r="36">
          <cell r="C36" t="str">
            <v>PREFEITURA DE PIMENTEIRAS DO OESTE</v>
          </cell>
        </row>
        <row r="37">
          <cell r="C37" t="str">
            <v>PREFEITURA DE PORTO VELHO</v>
          </cell>
        </row>
        <row r="38">
          <cell r="C38" t="str">
            <v>PREFEITURA DE PRESIDENTE MEDICI</v>
          </cell>
        </row>
        <row r="39">
          <cell r="C39" t="str">
            <v>PREFEITURA DE PRIMAVERA DE RONDÔNIA</v>
          </cell>
        </row>
        <row r="40">
          <cell r="C40" t="str">
            <v>PREFEITURA DE RIO CRESPO</v>
          </cell>
        </row>
        <row r="41">
          <cell r="C41" t="str">
            <v>PREFEITURA DE ROLIM DE MOURA</v>
          </cell>
        </row>
        <row r="42">
          <cell r="C42" t="str">
            <v>PREFEITURA DE SANTA LUZIA DO OESTE</v>
          </cell>
        </row>
        <row r="43">
          <cell r="C43" t="str">
            <v>PREFEITURA DE SÃO FELIPE DO OESTE</v>
          </cell>
        </row>
        <row r="44">
          <cell r="C44" t="str">
            <v>PREFEITURA DE SÃO FRANCISCO DO GUAPORÉ</v>
          </cell>
        </row>
        <row r="45">
          <cell r="C45" t="str">
            <v>PREFEITURA DE SÃO MIGUEL DO GUAPORÉ</v>
          </cell>
        </row>
        <row r="46">
          <cell r="C46" t="str">
            <v>PREFEITURA DE SERINGUEIRAS</v>
          </cell>
        </row>
        <row r="47">
          <cell r="C47" t="str">
            <v>PREFEITURA DE TEIXEIRÓPOLIS</v>
          </cell>
        </row>
        <row r="48">
          <cell r="C48" t="str">
            <v>PREFEITURA DE THEOBROMA</v>
          </cell>
        </row>
        <row r="49">
          <cell r="C49" t="str">
            <v>PREFEITURA DE URUPA</v>
          </cell>
        </row>
        <row r="50">
          <cell r="C50" t="str">
            <v>PREFEITURA DE VALE DO ANARI</v>
          </cell>
        </row>
        <row r="51">
          <cell r="C51" t="str">
            <v>PREFEITURA DE VALE DO PARAISO</v>
          </cell>
        </row>
        <row r="52">
          <cell r="C52" t="str">
            <v>PREFEITURA DE VILHENA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RÇ  DESONERADA"/>
      <sheetName val="C.F.F DESONERADO"/>
      <sheetName val="QCI"/>
      <sheetName val="CURVA ABC"/>
      <sheetName val="PLAN ORÇ SEM DESONERAÇÃO"/>
      <sheetName val="C.F.F"/>
      <sheetName val="MEM. CAL. GERAL"/>
      <sheetName val="MEM. CÁLCULO TRECHO 0"/>
      <sheetName val="MEM. CÁLCULO TRECHO 2"/>
      <sheetName val="MEM. CÁLCULO TRECHO 1"/>
      <sheetName val="CPU"/>
      <sheetName val="BDI 26,47%"/>
      <sheetName val="BDI 20,45% "/>
      <sheetName val="Pav. Emulsões"/>
      <sheetName val="PAv.Asfalto Diluído-CM 30"/>
      <sheetName val="CAP 50-70"/>
      <sheetName val="MÉDIA"/>
    </sheetNames>
    <sheetDataSet>
      <sheetData sheetId="0"/>
      <sheetData sheetId="1"/>
      <sheetData sheetId="2"/>
      <sheetData sheetId="3"/>
      <sheetData sheetId="4">
        <row r="1">
          <cell r="A1" t="str">
            <v>PREFEITURA MUNICIPAL DE CEREJEIRAS</v>
          </cell>
        </row>
        <row r="2">
          <cell r="A2" t="str">
            <v>ESTADO DE RONDÔNIA</v>
          </cell>
        </row>
        <row r="6">
          <cell r="A6" t="str">
            <v xml:space="preserve">EXT. REC.: </v>
          </cell>
        </row>
        <row r="17">
          <cell r="A17" t="str">
            <v>2.0</v>
          </cell>
          <cell r="C17" t="str">
            <v>ADMINISTRAÇÃO E CONROLE</v>
          </cell>
        </row>
        <row r="18">
          <cell r="A18" t="str">
            <v>2.1</v>
          </cell>
          <cell r="C18" t="str">
            <v>Administração e controle - (engenheiro - resp. técnico e encarregado)</v>
          </cell>
        </row>
      </sheetData>
      <sheetData sheetId="5"/>
      <sheetData sheetId="6"/>
      <sheetData sheetId="7"/>
      <sheetData sheetId="8"/>
      <sheetData sheetId="9">
        <row r="111">
          <cell r="J111" t="str">
            <v>m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D14F-1706-4F8D-9CE1-A09381B6B91E}">
  <sheetPr>
    <pageSetUpPr fitToPage="1"/>
  </sheetPr>
  <dimension ref="A1:J23"/>
  <sheetViews>
    <sheetView view="pageBreakPreview" topLeftCell="C1" zoomScale="130" zoomScaleNormal="100" zoomScaleSheetLayoutView="130" workbookViewId="0">
      <selection activeCell="H22" sqref="H22"/>
    </sheetView>
  </sheetViews>
  <sheetFormatPr defaultRowHeight="15" x14ac:dyDescent="0.25"/>
  <cols>
    <col min="1" max="1" width="11.42578125" bestFit="1" customWidth="1"/>
    <col min="2" max="2" width="76.42578125" customWidth="1"/>
    <col min="3" max="3" width="5.7109375" bestFit="1" customWidth="1"/>
    <col min="4" max="7" width="11.42578125" bestFit="1" customWidth="1"/>
    <col min="8" max="8" width="18.85546875" bestFit="1" customWidth="1"/>
  </cols>
  <sheetData>
    <row r="1" spans="1:10" s="1" customFormat="1" ht="12.75" x14ac:dyDescent="0.25">
      <c r="A1" s="52"/>
      <c r="B1" s="53"/>
      <c r="C1" s="53"/>
      <c r="D1" s="53"/>
      <c r="E1" s="53"/>
      <c r="F1" s="53"/>
      <c r="G1" s="53"/>
      <c r="H1" s="54"/>
    </row>
    <row r="2" spans="1:10" s="1" customFormat="1" ht="12.75" x14ac:dyDescent="0.25">
      <c r="A2" s="29"/>
      <c r="B2" s="35"/>
      <c r="C2" s="35"/>
      <c r="D2" s="35"/>
      <c r="E2" s="35"/>
      <c r="F2" s="35"/>
      <c r="G2" s="35"/>
      <c r="H2" s="30"/>
    </row>
    <row r="3" spans="1:10" s="1" customFormat="1" ht="12.75" x14ac:dyDescent="0.25">
      <c r="A3" s="29"/>
      <c r="B3" s="35"/>
      <c r="C3" s="35"/>
      <c r="D3" s="35"/>
      <c r="E3" s="35"/>
      <c r="F3" s="35"/>
      <c r="G3" s="35"/>
      <c r="H3" s="30"/>
    </row>
    <row r="4" spans="1:10" s="1" customFormat="1" ht="13.5" thickBot="1" x14ac:dyDescent="0.3">
      <c r="A4" s="29"/>
      <c r="B4" s="35"/>
      <c r="C4" s="35"/>
      <c r="D4" s="35"/>
      <c r="E4" s="35"/>
      <c r="F4" s="35"/>
      <c r="G4" s="35"/>
      <c r="H4" s="30"/>
    </row>
    <row r="5" spans="1:10" s="1" customFormat="1" ht="12.75" x14ac:dyDescent="0.25">
      <c r="A5" s="29"/>
      <c r="B5" s="35"/>
      <c r="C5" s="35"/>
      <c r="D5" s="35"/>
      <c r="E5" s="35"/>
      <c r="F5" s="35"/>
      <c r="G5" s="93" t="s">
        <v>0</v>
      </c>
      <c r="H5" s="94"/>
    </row>
    <row r="6" spans="1:10" s="35" customFormat="1" ht="12.75" x14ac:dyDescent="0.25">
      <c r="A6" s="29"/>
      <c r="G6" s="29"/>
      <c r="H6" s="30"/>
    </row>
    <row r="7" spans="1:10" s="5" customFormat="1" ht="18" customHeight="1" x14ac:dyDescent="0.25">
      <c r="A7" s="190" t="str">
        <f>'[2]PLAN ORÇ SEM DESONERAÇÃO'!A1:G1</f>
        <v>PREFEITURA MUNICIPAL DE CEREJEIRAS</v>
      </c>
      <c r="B7" s="191"/>
      <c r="C7" s="191"/>
      <c r="D7" s="191"/>
      <c r="E7" s="191"/>
      <c r="F7" s="192"/>
      <c r="G7" s="89"/>
      <c r="H7" s="90"/>
    </row>
    <row r="8" spans="1:10" s="5" customFormat="1" ht="12.75" x14ac:dyDescent="0.25">
      <c r="A8" s="193" t="str">
        <f>'[2]PLAN ORÇ SEM DESONERAÇÃO'!A2:G2</f>
        <v>ESTADO DE RONDÔNIA</v>
      </c>
      <c r="B8" s="194"/>
      <c r="C8" s="194"/>
      <c r="D8" s="194"/>
      <c r="E8" s="194"/>
      <c r="F8" s="195"/>
      <c r="G8" s="91"/>
      <c r="H8" s="92"/>
    </row>
    <row r="9" spans="1:10" s="5" customFormat="1" ht="12.75" x14ac:dyDescent="0.25">
      <c r="A9" s="6"/>
      <c r="B9" s="55"/>
      <c r="C9" s="55"/>
      <c r="D9" s="55"/>
      <c r="E9" s="55"/>
      <c r="F9" s="55"/>
      <c r="G9" s="6"/>
      <c r="H9" s="7"/>
    </row>
    <row r="10" spans="1:10" s="5" customFormat="1" ht="13.5" x14ac:dyDescent="0.25">
      <c r="A10" s="136" t="s">
        <v>335</v>
      </c>
      <c r="B10" s="107" t="s">
        <v>336</v>
      </c>
      <c r="C10" s="56"/>
      <c r="D10" s="56"/>
      <c r="E10" s="46"/>
      <c r="F10" s="46"/>
      <c r="G10" s="6"/>
      <c r="H10" s="7"/>
    </row>
    <row r="11" spans="1:10" s="9" customFormat="1" ht="13.5" x14ac:dyDescent="0.25">
      <c r="A11" s="8" t="s">
        <v>330</v>
      </c>
      <c r="B11" s="107" t="s">
        <v>337</v>
      </c>
      <c r="C11" s="95"/>
      <c r="D11" s="95"/>
      <c r="E11" s="95"/>
      <c r="F11" s="95"/>
      <c r="G11" s="97"/>
      <c r="H11" s="98"/>
    </row>
    <row r="12" spans="1:10" s="1" customFormat="1" ht="12.75" x14ac:dyDescent="0.2">
      <c r="A12" s="10"/>
      <c r="B12" s="11"/>
      <c r="C12" s="57"/>
      <c r="D12" s="58"/>
      <c r="E12" s="96"/>
      <c r="F12" s="96"/>
      <c r="G12" s="97"/>
      <c r="H12" s="98"/>
    </row>
    <row r="13" spans="1:10" s="1" customFormat="1" ht="12.75" x14ac:dyDescent="0.25">
      <c r="A13" s="8"/>
      <c r="B13" s="12"/>
      <c r="C13" s="46"/>
      <c r="D13" s="58"/>
      <c r="E13" s="46"/>
      <c r="F13" s="46"/>
      <c r="G13" s="29" t="s">
        <v>1</v>
      </c>
      <c r="H13" s="30"/>
      <c r="J13" s="13"/>
    </row>
    <row r="14" spans="1:10" s="1" customFormat="1" ht="13.5" thickBot="1" x14ac:dyDescent="0.3">
      <c r="A14" s="59"/>
      <c r="B14" s="60"/>
      <c r="C14" s="61"/>
      <c r="D14" s="62"/>
      <c r="E14" s="61"/>
      <c r="F14" s="61"/>
      <c r="G14" s="39" t="s">
        <v>2</v>
      </c>
      <c r="H14" s="41"/>
    </row>
    <row r="15" spans="1:10" x14ac:dyDescent="0.25">
      <c r="A15" s="181" t="s">
        <v>78</v>
      </c>
      <c r="B15" s="196" t="s">
        <v>79</v>
      </c>
      <c r="C15" s="196"/>
      <c r="D15" s="196"/>
      <c r="E15" s="196"/>
      <c r="F15" s="196"/>
      <c r="G15" s="196"/>
      <c r="H15" s="67" t="s">
        <v>80</v>
      </c>
    </row>
    <row r="16" spans="1:10" x14ac:dyDescent="0.25">
      <c r="A16" s="182" t="s">
        <v>81</v>
      </c>
      <c r="B16" s="197" t="s">
        <v>4</v>
      </c>
      <c r="C16" s="197"/>
      <c r="D16" s="197"/>
      <c r="E16" s="197"/>
      <c r="F16" s="197"/>
      <c r="G16" s="197"/>
      <c r="H16" s="68">
        <v>18172.5</v>
      </c>
    </row>
    <row r="17" spans="1:10" x14ac:dyDescent="0.25">
      <c r="A17" s="182" t="s">
        <v>82</v>
      </c>
      <c r="B17" s="197" t="s">
        <v>83</v>
      </c>
      <c r="C17" s="197"/>
      <c r="D17" s="197"/>
      <c r="E17" s="197"/>
      <c r="F17" s="197"/>
      <c r="G17" s="197"/>
      <c r="H17" s="68">
        <v>24154.76</v>
      </c>
    </row>
    <row r="18" spans="1:10" x14ac:dyDescent="0.25">
      <c r="A18" s="182" t="s">
        <v>84</v>
      </c>
      <c r="B18" s="197" t="s">
        <v>17</v>
      </c>
      <c r="C18" s="197"/>
      <c r="D18" s="197"/>
      <c r="E18" s="197"/>
      <c r="F18" s="197"/>
      <c r="G18" s="197"/>
      <c r="H18" s="68">
        <v>119857.19</v>
      </c>
    </row>
    <row r="19" spans="1:10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" customHeight="1" x14ac:dyDescent="0.25">
      <c r="A20" s="188"/>
      <c r="B20" s="188"/>
      <c r="C20" s="188"/>
      <c r="D20" s="69"/>
      <c r="E20" s="162"/>
      <c r="F20" s="189" t="s">
        <v>85</v>
      </c>
      <c r="G20" s="188"/>
      <c r="H20" s="100">
        <v>134343.97</v>
      </c>
      <c r="I20" s="99"/>
      <c r="J20" s="99"/>
    </row>
    <row r="21" spans="1:10" ht="15" customHeight="1" x14ac:dyDescent="0.25">
      <c r="A21" s="188"/>
      <c r="B21" s="188"/>
      <c r="C21" s="188"/>
      <c r="D21" s="69"/>
      <c r="E21" s="162"/>
      <c r="F21" s="189" t="s">
        <v>86</v>
      </c>
      <c r="G21" s="188"/>
      <c r="H21" s="100">
        <v>27840.48</v>
      </c>
      <c r="I21" s="99"/>
      <c r="J21" s="99"/>
    </row>
    <row r="22" spans="1:10" x14ac:dyDescent="0.25">
      <c r="A22" s="188"/>
      <c r="B22" s="188"/>
      <c r="C22" s="188"/>
      <c r="D22" s="69"/>
      <c r="E22" s="162"/>
      <c r="F22" s="189" t="s">
        <v>87</v>
      </c>
      <c r="G22" s="188"/>
      <c r="H22" s="100">
        <v>162184.45000000001</v>
      </c>
      <c r="I22" s="99"/>
      <c r="J22" s="99"/>
    </row>
    <row r="23" spans="1:10" x14ac:dyDescent="0.25">
      <c r="A23" s="71"/>
      <c r="B23" s="71"/>
      <c r="C23" s="71"/>
      <c r="D23" s="71"/>
      <c r="E23" s="71"/>
      <c r="F23" s="71"/>
      <c r="G23" s="71"/>
      <c r="H23" s="71"/>
    </row>
  </sheetData>
  <mergeCells count="12">
    <mergeCell ref="B18:G18"/>
    <mergeCell ref="A7:F7"/>
    <mergeCell ref="A8:F8"/>
    <mergeCell ref="B15:G15"/>
    <mergeCell ref="B16:G16"/>
    <mergeCell ref="B17:G17"/>
    <mergeCell ref="A22:C22"/>
    <mergeCell ref="F22:G22"/>
    <mergeCell ref="A20:C20"/>
    <mergeCell ref="F20:G20"/>
    <mergeCell ref="A21:C21"/>
    <mergeCell ref="F21:G21"/>
  </mergeCells>
  <pageMargins left="0.511811024" right="0.511811024" top="0.78740157499999996" bottom="0.78740157499999996" header="0.31496062000000002" footer="0.31496062000000002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2917-5021-4F34-A8A0-4381BC838EBA}">
  <sheetPr>
    <pageSetUpPr fitToPage="1"/>
  </sheetPr>
  <dimension ref="A1:I49"/>
  <sheetViews>
    <sheetView view="pageBreakPreview" topLeftCell="A7" zoomScale="60" zoomScaleNormal="100" workbookViewId="0">
      <selection activeCell="A18" sqref="A18:F44"/>
    </sheetView>
  </sheetViews>
  <sheetFormatPr defaultRowHeight="15" x14ac:dyDescent="0.25"/>
  <cols>
    <col min="1" max="2" width="11.42578125" bestFit="1" customWidth="1"/>
    <col min="3" max="3" width="11.28515625" bestFit="1" customWidth="1"/>
    <col min="4" max="4" width="68.5703125" bestFit="1" customWidth="1"/>
    <col min="6" max="9" width="14.85546875" bestFit="1" customWidth="1"/>
  </cols>
  <sheetData>
    <row r="1" spans="1:9" ht="14.25" customHeight="1" x14ac:dyDescent="0.25">
      <c r="A1" s="101"/>
      <c r="B1" s="102"/>
      <c r="C1" s="102"/>
      <c r="D1" s="103"/>
      <c r="E1" s="104"/>
      <c r="F1" s="104"/>
      <c r="G1" s="104"/>
      <c r="H1" s="105"/>
      <c r="I1" s="65"/>
    </row>
    <row r="2" spans="1:9" ht="14.25" customHeight="1" x14ac:dyDescent="0.25">
      <c r="A2" s="106"/>
      <c r="B2" s="107"/>
      <c r="C2" s="107"/>
      <c r="D2" s="108"/>
      <c r="E2" s="109"/>
      <c r="F2" s="109"/>
      <c r="G2" s="109"/>
      <c r="H2" s="110"/>
      <c r="I2" s="66"/>
    </row>
    <row r="3" spans="1:9" ht="14.25" customHeight="1" x14ac:dyDescent="0.25">
      <c r="A3" s="106"/>
      <c r="B3" s="107"/>
      <c r="C3" s="107"/>
      <c r="D3" s="108"/>
      <c r="E3" s="109"/>
      <c r="F3" s="109"/>
      <c r="G3" s="109"/>
      <c r="H3" s="110"/>
      <c r="I3" s="135"/>
    </row>
    <row r="4" spans="1:9" ht="14.25" customHeight="1" x14ac:dyDescent="0.25">
      <c r="A4" s="106"/>
      <c r="B4" s="107"/>
      <c r="C4" s="107"/>
      <c r="D4" s="108"/>
      <c r="E4" s="109"/>
      <c r="F4" s="109"/>
      <c r="G4" s="109"/>
      <c r="H4" s="110"/>
      <c r="I4" s="134"/>
    </row>
    <row r="5" spans="1:9" ht="14.25" customHeight="1" x14ac:dyDescent="0.25">
      <c r="A5" s="106"/>
      <c r="B5" s="107"/>
      <c r="C5" s="107"/>
      <c r="D5" s="108"/>
      <c r="E5" s="109"/>
      <c r="F5" s="109"/>
      <c r="G5" s="109"/>
      <c r="H5" s="110"/>
      <c r="I5" s="134"/>
    </row>
    <row r="6" spans="1:9" ht="14.25" customHeight="1" x14ac:dyDescent="0.25">
      <c r="A6" s="106"/>
      <c r="B6" s="107"/>
      <c r="C6" s="107"/>
      <c r="D6" s="108"/>
      <c r="E6" s="109"/>
      <c r="F6" s="109"/>
      <c r="G6" s="109"/>
      <c r="H6" s="110"/>
      <c r="I6" s="134"/>
    </row>
    <row r="7" spans="1:9" ht="14.25" customHeight="1" x14ac:dyDescent="0.25">
      <c r="A7" s="198" t="s">
        <v>323</v>
      </c>
      <c r="B7" s="199"/>
      <c r="C7" s="199"/>
      <c r="D7" s="199"/>
      <c r="E7" s="199"/>
      <c r="F7" s="199"/>
      <c r="G7" s="199"/>
      <c r="H7" s="200"/>
      <c r="I7" s="134"/>
    </row>
    <row r="8" spans="1:9" ht="14.25" customHeight="1" x14ac:dyDescent="0.25">
      <c r="A8" s="201" t="s">
        <v>324</v>
      </c>
      <c r="B8" s="202"/>
      <c r="C8" s="202"/>
      <c r="D8" s="202"/>
      <c r="E8" s="202"/>
      <c r="F8" s="202"/>
      <c r="G8" s="202"/>
      <c r="H8" s="203"/>
      <c r="I8" s="134"/>
    </row>
    <row r="9" spans="1:9" ht="14.25" customHeight="1" x14ac:dyDescent="0.25">
      <c r="A9" s="111"/>
      <c r="B9" s="112"/>
      <c r="C9" s="112"/>
      <c r="D9" s="113"/>
      <c r="E9" s="112"/>
      <c r="F9" s="112"/>
      <c r="G9" s="112"/>
      <c r="H9" s="114"/>
      <c r="I9" s="134"/>
    </row>
    <row r="10" spans="1:9" ht="14.25" customHeight="1" x14ac:dyDescent="0.25">
      <c r="A10" s="204" t="s">
        <v>325</v>
      </c>
      <c r="B10" s="205"/>
      <c r="C10" s="205"/>
      <c r="D10" s="205"/>
      <c r="E10" s="205"/>
      <c r="F10" s="205"/>
      <c r="G10" s="205"/>
      <c r="H10" s="206"/>
      <c r="I10" s="134"/>
    </row>
    <row r="11" spans="1:9" ht="14.25" customHeight="1" x14ac:dyDescent="0.25">
      <c r="A11" s="115"/>
      <c r="B11" s="116"/>
      <c r="C11" s="116"/>
      <c r="D11" s="117"/>
      <c r="E11" s="118"/>
      <c r="F11" s="119"/>
      <c r="G11" s="119"/>
      <c r="H11" s="120"/>
      <c r="I11" s="134"/>
    </row>
    <row r="12" spans="1:9" ht="14.25" customHeight="1" x14ac:dyDescent="0.25">
      <c r="A12" s="121" t="s">
        <v>326</v>
      </c>
      <c r="B12" s="107" t="s">
        <v>345</v>
      </c>
      <c r="C12" s="107"/>
      <c r="D12" s="122"/>
      <c r="E12" s="123"/>
      <c r="F12" s="124" t="s">
        <v>327</v>
      </c>
      <c r="G12" s="107" t="s">
        <v>344</v>
      </c>
      <c r="H12" s="125"/>
      <c r="I12" s="134"/>
    </row>
    <row r="13" spans="1:9" ht="14.25" customHeight="1" x14ac:dyDescent="0.25">
      <c r="A13" s="126" t="s">
        <v>328</v>
      </c>
      <c r="B13" s="107" t="s">
        <v>334</v>
      </c>
      <c r="C13" s="127"/>
      <c r="D13" s="113"/>
      <c r="E13" s="119"/>
      <c r="F13" s="127"/>
      <c r="G13" s="127" t="s">
        <v>329</v>
      </c>
      <c r="H13" s="128"/>
      <c r="I13" s="134"/>
    </row>
    <row r="14" spans="1:9" ht="14.25" customHeight="1" x14ac:dyDescent="0.25">
      <c r="A14" s="129" t="s">
        <v>330</v>
      </c>
      <c r="B14" s="107" t="s">
        <v>331</v>
      </c>
      <c r="C14" s="127"/>
      <c r="D14" s="113"/>
      <c r="E14" s="119"/>
      <c r="F14" s="119"/>
      <c r="G14" s="127" t="s">
        <v>332</v>
      </c>
      <c r="H14" s="128"/>
      <c r="I14" s="134"/>
    </row>
    <row r="15" spans="1:9" ht="14.25" customHeight="1" x14ac:dyDescent="0.25">
      <c r="A15" s="129"/>
      <c r="B15" s="117"/>
      <c r="C15" s="119"/>
      <c r="D15" s="130"/>
      <c r="E15" s="119"/>
      <c r="F15" s="131" t="s">
        <v>333</v>
      </c>
      <c r="G15" s="132">
        <v>0.20730000000000001</v>
      </c>
      <c r="H15" s="133"/>
      <c r="I15" s="134"/>
    </row>
    <row r="16" spans="1:9" ht="14.25" customHeight="1" x14ac:dyDescent="0.25">
      <c r="A16" s="170" t="s">
        <v>78</v>
      </c>
      <c r="B16" s="67" t="s">
        <v>88</v>
      </c>
      <c r="C16" s="170" t="s">
        <v>89</v>
      </c>
      <c r="D16" s="170" t="s">
        <v>79</v>
      </c>
      <c r="E16" s="72" t="s">
        <v>90</v>
      </c>
      <c r="F16" s="67" t="s">
        <v>91</v>
      </c>
      <c r="G16" s="67" t="s">
        <v>366</v>
      </c>
      <c r="H16" s="67" t="s">
        <v>80</v>
      </c>
    </row>
    <row r="17" spans="1:8" ht="14.25" customHeight="1" x14ac:dyDescent="0.25">
      <c r="A17" s="161" t="s">
        <v>81</v>
      </c>
      <c r="B17" s="161"/>
      <c r="C17" s="161"/>
      <c r="D17" s="161" t="s">
        <v>4</v>
      </c>
      <c r="E17" s="161"/>
      <c r="F17" s="73"/>
      <c r="G17" s="161"/>
      <c r="H17" s="68">
        <v>18172.5</v>
      </c>
    </row>
    <row r="18" spans="1:8" ht="14.25" customHeight="1" x14ac:dyDescent="0.25">
      <c r="A18" s="171" t="s">
        <v>93</v>
      </c>
      <c r="B18" s="74" t="s">
        <v>94</v>
      </c>
      <c r="C18" s="171" t="s">
        <v>95</v>
      </c>
      <c r="D18" s="171" t="s">
        <v>96</v>
      </c>
      <c r="E18" s="75" t="s">
        <v>6</v>
      </c>
      <c r="F18" s="74">
        <v>6</v>
      </c>
      <c r="G18" s="76">
        <v>444.05</v>
      </c>
      <c r="H18" s="76">
        <v>2664.3</v>
      </c>
    </row>
    <row r="19" spans="1:8" ht="14.25" customHeight="1" x14ac:dyDescent="0.25">
      <c r="A19" s="171" t="s">
        <v>97</v>
      </c>
      <c r="B19" s="74" t="s">
        <v>367</v>
      </c>
      <c r="C19" s="171" t="s">
        <v>95</v>
      </c>
      <c r="D19" s="171" t="s">
        <v>368</v>
      </c>
      <c r="E19" s="75" t="s">
        <v>6</v>
      </c>
      <c r="F19" s="74">
        <v>20</v>
      </c>
      <c r="G19" s="76">
        <v>670.37</v>
      </c>
      <c r="H19" s="76">
        <v>13407.4</v>
      </c>
    </row>
    <row r="20" spans="1:8" ht="14.25" customHeight="1" x14ac:dyDescent="0.25">
      <c r="A20" s="171" t="s">
        <v>99</v>
      </c>
      <c r="B20" s="74" t="s">
        <v>100</v>
      </c>
      <c r="C20" s="171" t="s">
        <v>95</v>
      </c>
      <c r="D20" s="171" t="s">
        <v>14</v>
      </c>
      <c r="E20" s="75" t="s">
        <v>101</v>
      </c>
      <c r="F20" s="74">
        <v>1</v>
      </c>
      <c r="G20" s="76">
        <v>1783.29</v>
      </c>
      <c r="H20" s="76">
        <v>1783.29</v>
      </c>
    </row>
    <row r="21" spans="1:8" ht="14.25" customHeight="1" x14ac:dyDescent="0.25">
      <c r="A21" s="171" t="s">
        <v>369</v>
      </c>
      <c r="B21" s="74" t="s">
        <v>103</v>
      </c>
      <c r="C21" s="171" t="s">
        <v>95</v>
      </c>
      <c r="D21" s="171" t="s">
        <v>76</v>
      </c>
      <c r="E21" s="75" t="s">
        <v>6</v>
      </c>
      <c r="F21" s="74">
        <v>738.4</v>
      </c>
      <c r="G21" s="76">
        <v>0.43</v>
      </c>
      <c r="H21" s="76">
        <v>317.51</v>
      </c>
    </row>
    <row r="22" spans="1:8" ht="14.25" customHeight="1" x14ac:dyDescent="0.25">
      <c r="A22" s="161" t="s">
        <v>82</v>
      </c>
      <c r="B22" s="161"/>
      <c r="C22" s="161"/>
      <c r="D22" s="161" t="s">
        <v>83</v>
      </c>
      <c r="E22" s="161"/>
      <c r="F22" s="73"/>
      <c r="G22" s="161"/>
      <c r="H22" s="68">
        <v>24154.76</v>
      </c>
    </row>
    <row r="23" spans="1:8" ht="14.25" customHeight="1" x14ac:dyDescent="0.25">
      <c r="A23" s="171" t="s">
        <v>104</v>
      </c>
      <c r="B23" s="74" t="s">
        <v>105</v>
      </c>
      <c r="C23" s="171" t="s">
        <v>106</v>
      </c>
      <c r="D23" s="171" t="s">
        <v>107</v>
      </c>
      <c r="E23" s="75" t="s">
        <v>98</v>
      </c>
      <c r="F23" s="74">
        <v>2</v>
      </c>
      <c r="G23" s="76">
        <v>12077.38</v>
      </c>
      <c r="H23" s="76">
        <v>24154.76</v>
      </c>
    </row>
    <row r="24" spans="1:8" ht="14.25" customHeight="1" x14ac:dyDescent="0.25">
      <c r="A24" s="161" t="s">
        <v>84</v>
      </c>
      <c r="B24" s="161"/>
      <c r="C24" s="161"/>
      <c r="D24" s="161" t="s">
        <v>17</v>
      </c>
      <c r="E24" s="161"/>
      <c r="F24" s="73"/>
      <c r="G24" s="161"/>
      <c r="H24" s="68">
        <v>119857.19</v>
      </c>
    </row>
    <row r="25" spans="1:8" ht="14.25" customHeight="1" x14ac:dyDescent="0.25">
      <c r="A25" s="161" t="s">
        <v>108</v>
      </c>
      <c r="B25" s="161"/>
      <c r="C25" s="161"/>
      <c r="D25" s="161" t="s">
        <v>109</v>
      </c>
      <c r="E25" s="161"/>
      <c r="F25" s="73"/>
      <c r="G25" s="161"/>
      <c r="H25" s="68">
        <v>69308.61</v>
      </c>
    </row>
    <row r="26" spans="1:8" ht="14.25" customHeight="1" x14ac:dyDescent="0.25">
      <c r="A26" s="171" t="s">
        <v>110</v>
      </c>
      <c r="B26" s="74" t="s">
        <v>111</v>
      </c>
      <c r="C26" s="171" t="s">
        <v>95</v>
      </c>
      <c r="D26" s="171" t="s">
        <v>18</v>
      </c>
      <c r="E26" s="75" t="s">
        <v>8</v>
      </c>
      <c r="F26" s="74">
        <v>166.14</v>
      </c>
      <c r="G26" s="76">
        <v>9.91</v>
      </c>
      <c r="H26" s="76">
        <v>1646.44</v>
      </c>
    </row>
    <row r="27" spans="1:8" ht="38.25" x14ac:dyDescent="0.25">
      <c r="A27" s="171" t="s">
        <v>112</v>
      </c>
      <c r="B27" s="74" t="s">
        <v>113</v>
      </c>
      <c r="C27" s="171" t="s">
        <v>95</v>
      </c>
      <c r="D27" s="171" t="s">
        <v>25</v>
      </c>
      <c r="E27" s="75" t="s">
        <v>8</v>
      </c>
      <c r="F27" s="74">
        <v>80.34</v>
      </c>
      <c r="G27" s="76">
        <v>1.73</v>
      </c>
      <c r="H27" s="76">
        <v>138.97999999999999</v>
      </c>
    </row>
    <row r="28" spans="1:8" ht="25.5" x14ac:dyDescent="0.25">
      <c r="A28" s="171" t="s">
        <v>114</v>
      </c>
      <c r="B28" s="74" t="s">
        <v>115</v>
      </c>
      <c r="C28" s="171" t="s">
        <v>95</v>
      </c>
      <c r="D28" s="171" t="s">
        <v>27</v>
      </c>
      <c r="E28" s="75" t="s">
        <v>116</v>
      </c>
      <c r="F28" s="74">
        <v>80.34</v>
      </c>
      <c r="G28" s="76">
        <v>1.61</v>
      </c>
      <c r="H28" s="76">
        <v>129.34</v>
      </c>
    </row>
    <row r="29" spans="1:8" ht="25.5" x14ac:dyDescent="0.25">
      <c r="A29" s="171" t="s">
        <v>117</v>
      </c>
      <c r="B29" s="74" t="s">
        <v>118</v>
      </c>
      <c r="C29" s="171" t="s">
        <v>95</v>
      </c>
      <c r="D29" s="171" t="s">
        <v>30</v>
      </c>
      <c r="E29" s="75" t="s">
        <v>8</v>
      </c>
      <c r="F29" s="74">
        <v>80.34</v>
      </c>
      <c r="G29" s="76">
        <v>1.02</v>
      </c>
      <c r="H29" s="76">
        <v>81.94</v>
      </c>
    </row>
    <row r="30" spans="1:8" ht="38.25" x14ac:dyDescent="0.25">
      <c r="A30" s="171" t="s">
        <v>119</v>
      </c>
      <c r="B30" s="74" t="s">
        <v>120</v>
      </c>
      <c r="C30" s="171" t="s">
        <v>95</v>
      </c>
      <c r="D30" s="171" t="s">
        <v>32</v>
      </c>
      <c r="E30" s="75" t="s">
        <v>6</v>
      </c>
      <c r="F30" s="74">
        <v>276.89999999999998</v>
      </c>
      <c r="G30" s="76">
        <v>17.649999999999999</v>
      </c>
      <c r="H30" s="76">
        <v>4887.28</v>
      </c>
    </row>
    <row r="31" spans="1:8" ht="38.25" x14ac:dyDescent="0.25">
      <c r="A31" s="171" t="s">
        <v>121</v>
      </c>
      <c r="B31" s="74" t="s">
        <v>122</v>
      </c>
      <c r="C31" s="171" t="s">
        <v>95</v>
      </c>
      <c r="D31" s="171" t="s">
        <v>34</v>
      </c>
      <c r="E31" s="75" t="s">
        <v>8</v>
      </c>
      <c r="F31" s="74">
        <v>5.54</v>
      </c>
      <c r="G31" s="76">
        <v>167.92</v>
      </c>
      <c r="H31" s="76">
        <v>930.27</v>
      </c>
    </row>
    <row r="32" spans="1:8" ht="25.5" x14ac:dyDescent="0.25">
      <c r="A32" s="171" t="s">
        <v>123</v>
      </c>
      <c r="B32" s="74" t="s">
        <v>124</v>
      </c>
      <c r="C32" s="171" t="s">
        <v>95</v>
      </c>
      <c r="D32" s="171" t="s">
        <v>56</v>
      </c>
      <c r="E32" s="75" t="s">
        <v>8</v>
      </c>
      <c r="F32" s="74">
        <v>5.26</v>
      </c>
      <c r="G32" s="76">
        <v>5.73</v>
      </c>
      <c r="H32" s="76">
        <v>30.13</v>
      </c>
    </row>
    <row r="33" spans="1:9" ht="51" x14ac:dyDescent="0.25">
      <c r="A33" s="171" t="s">
        <v>125</v>
      </c>
      <c r="B33" s="74" t="s">
        <v>126</v>
      </c>
      <c r="C33" s="171" t="s">
        <v>95</v>
      </c>
      <c r="D33" s="171" t="s">
        <v>35</v>
      </c>
      <c r="E33" s="75" t="s">
        <v>102</v>
      </c>
      <c r="F33" s="74">
        <v>92.3</v>
      </c>
      <c r="G33" s="76">
        <v>627.28</v>
      </c>
      <c r="H33" s="76">
        <v>57897.94</v>
      </c>
    </row>
    <row r="34" spans="1:9" x14ac:dyDescent="0.25">
      <c r="A34" s="171" t="s">
        <v>127</v>
      </c>
      <c r="B34" s="74" t="s">
        <v>128</v>
      </c>
      <c r="C34" s="171" t="s">
        <v>95</v>
      </c>
      <c r="D34" s="171" t="s">
        <v>66</v>
      </c>
      <c r="E34" s="75" t="s">
        <v>8</v>
      </c>
      <c r="F34" s="74">
        <v>80.34</v>
      </c>
      <c r="G34" s="76">
        <v>44.39</v>
      </c>
      <c r="H34" s="76">
        <v>3566.29</v>
      </c>
    </row>
    <row r="35" spans="1:9" x14ac:dyDescent="0.25">
      <c r="A35" s="161" t="s">
        <v>129</v>
      </c>
      <c r="B35" s="161"/>
      <c r="C35" s="161"/>
      <c r="D35" s="161" t="s">
        <v>130</v>
      </c>
      <c r="E35" s="161"/>
      <c r="F35" s="73"/>
      <c r="G35" s="161"/>
      <c r="H35" s="68">
        <v>13126.48</v>
      </c>
    </row>
    <row r="36" spans="1:9" ht="38.25" x14ac:dyDescent="0.25">
      <c r="A36" s="171" t="s">
        <v>131</v>
      </c>
      <c r="B36" s="74" t="s">
        <v>132</v>
      </c>
      <c r="C36" s="171" t="s">
        <v>95</v>
      </c>
      <c r="D36" s="171" t="s">
        <v>36</v>
      </c>
      <c r="E36" s="75" t="s">
        <v>101</v>
      </c>
      <c r="F36" s="74">
        <v>4</v>
      </c>
      <c r="G36" s="76">
        <v>892.39</v>
      </c>
      <c r="H36" s="76">
        <v>3569.56</v>
      </c>
    </row>
    <row r="37" spans="1:9" ht="51" x14ac:dyDescent="0.25">
      <c r="A37" s="171" t="s">
        <v>133</v>
      </c>
      <c r="B37" s="74" t="s">
        <v>134</v>
      </c>
      <c r="C37" s="171" t="s">
        <v>95</v>
      </c>
      <c r="D37" s="171" t="s">
        <v>135</v>
      </c>
      <c r="E37" s="75" t="s">
        <v>101</v>
      </c>
      <c r="F37" s="74">
        <v>2</v>
      </c>
      <c r="G37" s="76">
        <v>1651.76</v>
      </c>
      <c r="H37" s="76">
        <v>3303.52</v>
      </c>
    </row>
    <row r="38" spans="1:9" ht="63.75" x14ac:dyDescent="0.25">
      <c r="A38" s="171" t="s">
        <v>136</v>
      </c>
      <c r="B38" s="74" t="s">
        <v>111</v>
      </c>
      <c r="C38" s="171" t="s">
        <v>95</v>
      </c>
      <c r="D38" s="171" t="s">
        <v>18</v>
      </c>
      <c r="E38" s="75" t="s">
        <v>8</v>
      </c>
      <c r="F38" s="74">
        <v>19.2</v>
      </c>
      <c r="G38" s="76">
        <v>9.91</v>
      </c>
      <c r="H38" s="76">
        <v>190.27</v>
      </c>
    </row>
    <row r="39" spans="1:9" ht="51" x14ac:dyDescent="0.25">
      <c r="A39" s="171" t="s">
        <v>137</v>
      </c>
      <c r="B39" s="74" t="s">
        <v>138</v>
      </c>
      <c r="C39" s="171" t="s">
        <v>95</v>
      </c>
      <c r="D39" s="171" t="s">
        <v>64</v>
      </c>
      <c r="E39" s="75" t="s">
        <v>102</v>
      </c>
      <c r="F39" s="74">
        <v>16</v>
      </c>
      <c r="G39" s="76">
        <v>338.69</v>
      </c>
      <c r="H39" s="76">
        <v>5419.04</v>
      </c>
    </row>
    <row r="40" spans="1:9" x14ac:dyDescent="0.25">
      <c r="A40" s="171" t="s">
        <v>139</v>
      </c>
      <c r="B40" s="74" t="s">
        <v>128</v>
      </c>
      <c r="C40" s="171" t="s">
        <v>95</v>
      </c>
      <c r="D40" s="171" t="s">
        <v>66</v>
      </c>
      <c r="E40" s="75" t="s">
        <v>8</v>
      </c>
      <c r="F40" s="74">
        <v>14.51</v>
      </c>
      <c r="G40" s="76">
        <v>44.39</v>
      </c>
      <c r="H40" s="76">
        <v>644.09</v>
      </c>
    </row>
    <row r="41" spans="1:9" x14ac:dyDescent="0.25">
      <c r="A41" s="161" t="s">
        <v>140</v>
      </c>
      <c r="B41" s="161"/>
      <c r="C41" s="161"/>
      <c r="D41" s="161" t="s">
        <v>141</v>
      </c>
      <c r="E41" s="161"/>
      <c r="F41" s="73"/>
      <c r="G41" s="161"/>
      <c r="H41" s="68">
        <v>37422.1</v>
      </c>
    </row>
    <row r="42" spans="1:9" ht="25.5" x14ac:dyDescent="0.25">
      <c r="A42" s="171" t="s">
        <v>142</v>
      </c>
      <c r="B42" s="74" t="s">
        <v>143</v>
      </c>
      <c r="C42" s="171" t="s">
        <v>95</v>
      </c>
      <c r="D42" s="171" t="s">
        <v>70</v>
      </c>
      <c r="E42" s="75" t="s">
        <v>102</v>
      </c>
      <c r="F42" s="74">
        <v>184.6</v>
      </c>
      <c r="G42" s="76">
        <v>46.44</v>
      </c>
      <c r="H42" s="76">
        <v>8572.82</v>
      </c>
    </row>
    <row r="43" spans="1:9" ht="25.5" x14ac:dyDescent="0.25">
      <c r="A43" s="171" t="s">
        <v>144</v>
      </c>
      <c r="B43" s="74" t="s">
        <v>145</v>
      </c>
      <c r="C43" s="171" t="s">
        <v>95</v>
      </c>
      <c r="D43" s="171" t="s">
        <v>72</v>
      </c>
      <c r="E43" s="75" t="s">
        <v>102</v>
      </c>
      <c r="F43" s="74">
        <v>184.6</v>
      </c>
      <c r="G43" s="76">
        <v>44.62</v>
      </c>
      <c r="H43" s="76">
        <v>8236.85</v>
      </c>
    </row>
    <row r="44" spans="1:9" ht="38.25" x14ac:dyDescent="0.25">
      <c r="A44" s="171" t="s">
        <v>146</v>
      </c>
      <c r="B44" s="74" t="s">
        <v>147</v>
      </c>
      <c r="C44" s="171" t="s">
        <v>95</v>
      </c>
      <c r="D44" s="171" t="s">
        <v>77</v>
      </c>
      <c r="E44" s="75" t="s">
        <v>6</v>
      </c>
      <c r="F44" s="74">
        <v>184.6</v>
      </c>
      <c r="G44" s="76">
        <v>111.66</v>
      </c>
      <c r="H44" s="76">
        <v>20612.43</v>
      </c>
    </row>
    <row r="45" spans="1:9" x14ac:dyDescent="0.25">
      <c r="A45" s="165"/>
      <c r="B45" s="165"/>
      <c r="C45" s="165"/>
      <c r="D45" s="165"/>
      <c r="E45" s="165"/>
      <c r="F45" s="165"/>
      <c r="G45" s="165"/>
      <c r="H45" s="165"/>
      <c r="I45" s="165"/>
    </row>
    <row r="46" spans="1:9" ht="15" customHeight="1" x14ac:dyDescent="0.25">
      <c r="A46" s="188"/>
      <c r="B46" s="188"/>
      <c r="C46" s="188"/>
      <c r="D46" s="69"/>
      <c r="F46" s="99"/>
      <c r="G46" s="162" t="s">
        <v>85</v>
      </c>
      <c r="H46" s="100">
        <v>134343.97</v>
      </c>
      <c r="I46" s="99"/>
    </row>
    <row r="47" spans="1:9" ht="15" customHeight="1" x14ac:dyDescent="0.25">
      <c r="A47" s="188"/>
      <c r="B47" s="188"/>
      <c r="C47" s="188"/>
      <c r="D47" s="69"/>
      <c r="F47" s="99"/>
      <c r="G47" s="162" t="s">
        <v>86</v>
      </c>
      <c r="H47" s="100">
        <v>27840.48</v>
      </c>
      <c r="I47" s="99"/>
    </row>
    <row r="48" spans="1:9" ht="15" customHeight="1" x14ac:dyDescent="0.25">
      <c r="A48" s="188"/>
      <c r="B48" s="188"/>
      <c r="C48" s="188"/>
      <c r="D48" s="69"/>
      <c r="F48" s="99"/>
      <c r="G48" s="162" t="s">
        <v>87</v>
      </c>
      <c r="H48" s="100">
        <v>162184.45000000001</v>
      </c>
      <c r="I48" s="99"/>
    </row>
    <row r="49" spans="1:9" x14ac:dyDescent="0.25">
      <c r="A49" s="188"/>
      <c r="B49" s="188"/>
      <c r="C49" s="188"/>
      <c r="D49" s="69"/>
      <c r="E49" s="70"/>
      <c r="F49" s="189"/>
      <c r="G49" s="188"/>
      <c r="H49" s="100"/>
      <c r="I49" s="99"/>
    </row>
  </sheetData>
  <mergeCells count="8">
    <mergeCell ref="A7:H7"/>
    <mergeCell ref="A8:H8"/>
    <mergeCell ref="A10:H10"/>
    <mergeCell ref="A49:C49"/>
    <mergeCell ref="F49:G49"/>
    <mergeCell ref="A47:C47"/>
    <mergeCell ref="A48:C48"/>
    <mergeCell ref="A46:C46"/>
  </mergeCells>
  <dataValidations disablePrompts="1" count="1">
    <dataValidation type="list" allowBlank="1" showInputMessage="1" showErrorMessage="1" sqref="A8:H8" xr:uid="{D4F8AA8B-2D61-4A45-AB66-6EE79545DD40}">
      <formula1>MUNICIPIOS</formula1>
    </dataValidation>
  </dataValidations>
  <pageMargins left="0.51181102362204722" right="0.51181102362204722" top="0.78740157480314965" bottom="0.78740157480314965" header="0.31496062992125984" footer="0.31496062992125984"/>
  <pageSetup paperSize="9" scale="58" fitToHeight="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C142-30C3-4FA9-B230-C296F889E14E}">
  <dimension ref="A1:J296"/>
  <sheetViews>
    <sheetView view="pageBreakPreview" topLeftCell="A259" zoomScale="60" zoomScaleNormal="100" workbookViewId="0">
      <selection activeCell="P27" sqref="P26:P27"/>
    </sheetView>
  </sheetViews>
  <sheetFormatPr defaultRowHeight="15" x14ac:dyDescent="0.25"/>
  <cols>
    <col min="1" max="1" width="11.42578125" bestFit="1" customWidth="1"/>
    <col min="2" max="2" width="13.7109375" bestFit="1" customWidth="1"/>
    <col min="3" max="3" width="11.42578125" bestFit="1" customWidth="1"/>
    <col min="4" max="4" width="68.5703125" bestFit="1" customWidth="1"/>
    <col min="5" max="5" width="17.140625" bestFit="1" customWidth="1"/>
    <col min="6" max="8" width="13.7109375" bestFit="1" customWidth="1"/>
    <col min="9" max="9" width="14.85546875" bestFit="1" customWidth="1"/>
    <col min="10" max="10" width="16" bestFit="1" customWidth="1"/>
  </cols>
  <sheetData>
    <row r="1" spans="1:10" x14ac:dyDescent="0.25">
      <c r="A1" s="137"/>
      <c r="B1" s="138"/>
      <c r="C1" s="138"/>
      <c r="D1" s="138"/>
      <c r="E1" s="138"/>
      <c r="F1" s="138"/>
      <c r="G1" s="138"/>
      <c r="H1" s="138"/>
      <c r="I1" s="138"/>
      <c r="J1" s="139"/>
    </row>
    <row r="2" spans="1:10" x14ac:dyDescent="0.25">
      <c r="A2" s="140"/>
      <c r="J2" s="141"/>
    </row>
    <row r="3" spans="1:10" x14ac:dyDescent="0.25">
      <c r="A3" s="140"/>
      <c r="J3" s="141"/>
    </row>
    <row r="4" spans="1:10" x14ac:dyDescent="0.25">
      <c r="A4" s="140"/>
      <c r="J4" s="141"/>
    </row>
    <row r="5" spans="1:10" ht="15.75" x14ac:dyDescent="0.25">
      <c r="A5" s="142"/>
      <c r="B5" s="123"/>
      <c r="C5" s="123"/>
      <c r="D5" s="123"/>
      <c r="E5" s="123"/>
      <c r="F5" s="143"/>
      <c r="G5" s="144"/>
      <c r="H5" s="123"/>
      <c r="I5" s="145"/>
      <c r="J5" s="146"/>
    </row>
    <row r="6" spans="1:10" x14ac:dyDescent="0.25">
      <c r="A6" s="142"/>
      <c r="B6" s="123"/>
      <c r="C6" s="123"/>
      <c r="D6" s="123"/>
      <c r="E6" s="123"/>
      <c r="F6" s="143"/>
      <c r="G6" s="147"/>
      <c r="H6" s="123"/>
      <c r="I6" s="145"/>
      <c r="J6" s="146"/>
    </row>
    <row r="7" spans="1:10" x14ac:dyDescent="0.25">
      <c r="A7" s="213" t="s">
        <v>323</v>
      </c>
      <c r="B7" s="214"/>
      <c r="C7" s="214"/>
      <c r="D7" s="214"/>
      <c r="E7" s="214"/>
      <c r="F7" s="214"/>
      <c r="G7" s="214"/>
      <c r="H7" s="214"/>
      <c r="I7" s="214"/>
      <c r="J7" s="215"/>
    </row>
    <row r="8" spans="1:10" x14ac:dyDescent="0.25">
      <c r="A8" s="213" t="str">
        <f>'[1]PLANILHA ORÇAM.'!$A$8:$H$8</f>
        <v>PREFEITURA DE CEREJEIRAS</v>
      </c>
      <c r="B8" s="214"/>
      <c r="C8" s="214"/>
      <c r="D8" s="214"/>
      <c r="E8" s="214"/>
      <c r="F8" s="214"/>
      <c r="G8" s="214"/>
      <c r="H8" s="214"/>
      <c r="I8" s="214"/>
      <c r="J8" s="215"/>
    </row>
    <row r="9" spans="1:10" x14ac:dyDescent="0.25">
      <c r="A9" s="142"/>
      <c r="B9" s="123"/>
      <c r="C9" s="123"/>
      <c r="D9" s="123"/>
      <c r="E9" s="123"/>
      <c r="F9" s="143"/>
      <c r="G9" s="147"/>
      <c r="H9" s="123"/>
      <c r="I9" s="145"/>
      <c r="J9" s="146"/>
    </row>
    <row r="10" spans="1:10" x14ac:dyDescent="0.25">
      <c r="A10" s="216" t="s">
        <v>338</v>
      </c>
      <c r="B10" s="217"/>
      <c r="C10" s="217"/>
      <c r="D10" s="217"/>
      <c r="E10" s="217"/>
      <c r="F10" s="217"/>
      <c r="G10" s="217"/>
      <c r="H10" s="217"/>
      <c r="I10" s="217"/>
      <c r="J10" s="218"/>
    </row>
    <row r="11" spans="1:10" x14ac:dyDescent="0.25">
      <c r="A11" s="148"/>
      <c r="B11" s="119"/>
      <c r="C11" s="119"/>
      <c r="D11" s="119"/>
      <c r="E11" s="119"/>
      <c r="F11" s="107"/>
      <c r="G11" s="107"/>
      <c r="H11" s="149" t="s">
        <v>339</v>
      </c>
      <c r="I11" s="107" t="s">
        <v>340</v>
      </c>
      <c r="J11" s="146"/>
    </row>
    <row r="12" spans="1:10" x14ac:dyDescent="0.25">
      <c r="A12" s="129" t="s">
        <v>326</v>
      </c>
      <c r="B12" s="117" t="str">
        <f>'PLAN. ORÇAMENTÁRIA'!B12</f>
        <v>CONTRATAÇÃO DE EMPRESA ESPECIALIZADA PARA EXECUÇÃO DE MICRODRENAGEM</v>
      </c>
      <c r="C12" s="107"/>
      <c r="D12" s="119"/>
      <c r="E12" s="119"/>
      <c r="F12" s="107"/>
      <c r="G12" s="107"/>
      <c r="H12" s="150"/>
      <c r="I12" s="107" t="s">
        <v>341</v>
      </c>
      <c r="J12" s="133"/>
    </row>
    <row r="13" spans="1:10" x14ac:dyDescent="0.25">
      <c r="A13" s="129" t="s">
        <v>328</v>
      </c>
      <c r="B13" s="117" t="str">
        <f>'PLAN. ORÇAMENTÁRIA'!B13</f>
        <v>AVENIDA CANADÁ (TRECHO ENTRE CRUZAMENTO DA AV. INTEGRAÇÃO NACIONAL E RUA RIO GRANDE DO SUL)</v>
      </c>
      <c r="C13" s="107"/>
      <c r="D13" s="127"/>
      <c r="E13" s="127"/>
      <c r="F13" s="107"/>
      <c r="G13" s="107"/>
      <c r="H13" s="151"/>
      <c r="I13" s="107" t="s">
        <v>342</v>
      </c>
      <c r="J13" s="146"/>
    </row>
    <row r="14" spans="1:10" x14ac:dyDescent="0.25">
      <c r="A14" s="129" t="s">
        <v>330</v>
      </c>
      <c r="B14" s="117" t="str">
        <f>'[1]PLANILHA ORÇAM.'!B14</f>
        <v>CEREJEIRAS - RO</v>
      </c>
      <c r="C14" s="107"/>
      <c r="D14" s="127"/>
      <c r="E14" s="127"/>
      <c r="F14" s="107"/>
      <c r="G14" s="107"/>
      <c r="H14" s="151"/>
      <c r="I14" s="107" t="s">
        <v>343</v>
      </c>
      <c r="J14" s="146"/>
    </row>
    <row r="15" spans="1:10" x14ac:dyDescent="0.25">
      <c r="A15" s="152"/>
      <c r="B15" s="153"/>
      <c r="C15" s="154"/>
      <c r="D15" s="155"/>
      <c r="E15" s="155"/>
      <c r="F15" s="156"/>
      <c r="G15" s="157"/>
      <c r="H15" s="154"/>
      <c r="I15" s="158"/>
      <c r="J15" s="159"/>
    </row>
    <row r="16" spans="1:10" ht="24" customHeight="1" x14ac:dyDescent="0.25">
      <c r="A16" s="161" t="s">
        <v>81</v>
      </c>
      <c r="B16" s="161"/>
      <c r="C16" s="161"/>
      <c r="D16" s="161" t="s">
        <v>4</v>
      </c>
      <c r="E16" s="161"/>
      <c r="F16" s="197"/>
      <c r="G16" s="197"/>
      <c r="H16" s="73"/>
      <c r="I16" s="161"/>
      <c r="J16" s="68">
        <v>18172.5</v>
      </c>
    </row>
    <row r="17" spans="1:10" ht="18" customHeight="1" x14ac:dyDescent="0.25">
      <c r="A17" s="170" t="s">
        <v>93</v>
      </c>
      <c r="B17" s="67" t="s">
        <v>88</v>
      </c>
      <c r="C17" s="170" t="s">
        <v>89</v>
      </c>
      <c r="D17" s="170" t="s">
        <v>79</v>
      </c>
      <c r="E17" s="196" t="s">
        <v>149</v>
      </c>
      <c r="F17" s="196"/>
      <c r="G17" s="72" t="s">
        <v>90</v>
      </c>
      <c r="H17" s="67" t="s">
        <v>91</v>
      </c>
      <c r="I17" s="67" t="s">
        <v>92</v>
      </c>
      <c r="J17" s="67" t="s">
        <v>80</v>
      </c>
    </row>
    <row r="18" spans="1:10" ht="24" customHeight="1" x14ac:dyDescent="0.25">
      <c r="A18" s="171" t="s">
        <v>150</v>
      </c>
      <c r="B18" s="74" t="s">
        <v>94</v>
      </c>
      <c r="C18" s="171" t="s">
        <v>95</v>
      </c>
      <c r="D18" s="171" t="s">
        <v>96</v>
      </c>
      <c r="E18" s="219" t="s">
        <v>151</v>
      </c>
      <c r="F18" s="219"/>
      <c r="G18" s="75" t="s">
        <v>6</v>
      </c>
      <c r="H18" s="77">
        <v>1</v>
      </c>
      <c r="I18" s="76">
        <v>367.81</v>
      </c>
      <c r="J18" s="76">
        <v>367.81</v>
      </c>
    </row>
    <row r="19" spans="1:10" ht="36" customHeight="1" x14ac:dyDescent="0.25">
      <c r="A19" s="167" t="s">
        <v>152</v>
      </c>
      <c r="B19" s="78" t="s">
        <v>153</v>
      </c>
      <c r="C19" s="167" t="s">
        <v>95</v>
      </c>
      <c r="D19" s="167" t="s">
        <v>154</v>
      </c>
      <c r="E19" s="209" t="s">
        <v>155</v>
      </c>
      <c r="F19" s="209"/>
      <c r="G19" s="79" t="s">
        <v>8</v>
      </c>
      <c r="H19" s="80">
        <v>0.01</v>
      </c>
      <c r="I19" s="81">
        <v>313.70999999999998</v>
      </c>
      <c r="J19" s="81">
        <v>3.13</v>
      </c>
    </row>
    <row r="20" spans="1:10" ht="24" customHeight="1" x14ac:dyDescent="0.25">
      <c r="A20" s="167" t="s">
        <v>152</v>
      </c>
      <c r="B20" s="78" t="s">
        <v>156</v>
      </c>
      <c r="C20" s="167" t="s">
        <v>95</v>
      </c>
      <c r="D20" s="167" t="s">
        <v>157</v>
      </c>
      <c r="E20" s="209" t="s">
        <v>158</v>
      </c>
      <c r="F20" s="209"/>
      <c r="G20" s="79" t="s">
        <v>159</v>
      </c>
      <c r="H20" s="80">
        <v>1</v>
      </c>
      <c r="I20" s="81">
        <v>17.920000000000002</v>
      </c>
      <c r="J20" s="81">
        <v>17.920000000000002</v>
      </c>
    </row>
    <row r="21" spans="1:10" ht="24" customHeight="1" x14ac:dyDescent="0.25">
      <c r="A21" s="167" t="s">
        <v>152</v>
      </c>
      <c r="B21" s="78" t="s">
        <v>160</v>
      </c>
      <c r="C21" s="167" t="s">
        <v>95</v>
      </c>
      <c r="D21" s="167" t="s">
        <v>161</v>
      </c>
      <c r="E21" s="209" t="s">
        <v>158</v>
      </c>
      <c r="F21" s="209"/>
      <c r="G21" s="79" t="s">
        <v>159</v>
      </c>
      <c r="H21" s="80">
        <v>2</v>
      </c>
      <c r="I21" s="81">
        <v>15.33</v>
      </c>
      <c r="J21" s="81">
        <v>30.66</v>
      </c>
    </row>
    <row r="22" spans="1:10" ht="24" customHeight="1" x14ac:dyDescent="0.25">
      <c r="A22" s="168" t="s">
        <v>162</v>
      </c>
      <c r="B22" s="82" t="s">
        <v>163</v>
      </c>
      <c r="C22" s="168" t="s">
        <v>95</v>
      </c>
      <c r="D22" s="168" t="s">
        <v>164</v>
      </c>
      <c r="E22" s="210" t="s">
        <v>165</v>
      </c>
      <c r="F22" s="210"/>
      <c r="G22" s="83" t="s">
        <v>6</v>
      </c>
      <c r="H22" s="84">
        <v>1</v>
      </c>
      <c r="I22" s="85">
        <v>300</v>
      </c>
      <c r="J22" s="85">
        <v>300</v>
      </c>
    </row>
    <row r="23" spans="1:10" ht="24" customHeight="1" x14ac:dyDescent="0.25">
      <c r="A23" s="168" t="s">
        <v>162</v>
      </c>
      <c r="B23" s="82" t="s">
        <v>166</v>
      </c>
      <c r="C23" s="168" t="s">
        <v>95</v>
      </c>
      <c r="D23" s="168" t="s">
        <v>167</v>
      </c>
      <c r="E23" s="210" t="s">
        <v>165</v>
      </c>
      <c r="F23" s="210"/>
      <c r="G23" s="83" t="s">
        <v>102</v>
      </c>
      <c r="H23" s="84">
        <v>4</v>
      </c>
      <c r="I23" s="85">
        <v>2.96</v>
      </c>
      <c r="J23" s="85">
        <v>11.84</v>
      </c>
    </row>
    <row r="24" spans="1:10" ht="24" customHeight="1" x14ac:dyDescent="0.25">
      <c r="A24" s="168" t="s">
        <v>162</v>
      </c>
      <c r="B24" s="82" t="s">
        <v>168</v>
      </c>
      <c r="C24" s="168" t="s">
        <v>95</v>
      </c>
      <c r="D24" s="168" t="s">
        <v>169</v>
      </c>
      <c r="E24" s="210" t="s">
        <v>165</v>
      </c>
      <c r="F24" s="210"/>
      <c r="G24" s="83" t="s">
        <v>170</v>
      </c>
      <c r="H24" s="84">
        <v>0.11</v>
      </c>
      <c r="I24" s="85">
        <v>10.17</v>
      </c>
      <c r="J24" s="85">
        <v>1.1100000000000001</v>
      </c>
    </row>
    <row r="25" spans="1:10" ht="24" customHeight="1" x14ac:dyDescent="0.25">
      <c r="A25" s="168" t="s">
        <v>162</v>
      </c>
      <c r="B25" s="82" t="s">
        <v>171</v>
      </c>
      <c r="C25" s="168" t="s">
        <v>95</v>
      </c>
      <c r="D25" s="168" t="s">
        <v>172</v>
      </c>
      <c r="E25" s="210" t="s">
        <v>165</v>
      </c>
      <c r="F25" s="210"/>
      <c r="G25" s="83" t="s">
        <v>102</v>
      </c>
      <c r="H25" s="84">
        <v>1</v>
      </c>
      <c r="I25" s="85">
        <v>3.15</v>
      </c>
      <c r="J25" s="85">
        <v>3.15</v>
      </c>
    </row>
    <row r="26" spans="1:10" x14ac:dyDescent="0.25">
      <c r="A26" s="169"/>
      <c r="B26" s="169"/>
      <c r="C26" s="169"/>
      <c r="D26" s="169"/>
      <c r="E26" s="169" t="s">
        <v>173</v>
      </c>
      <c r="F26" s="86">
        <v>34.770000000000003</v>
      </c>
      <c r="G26" s="169" t="s">
        <v>174</v>
      </c>
      <c r="H26" s="86">
        <v>0</v>
      </c>
      <c r="I26" s="169" t="s">
        <v>175</v>
      </c>
      <c r="J26" s="86">
        <v>34.770000000000003</v>
      </c>
    </row>
    <row r="27" spans="1:10" ht="15" customHeight="1" x14ac:dyDescent="0.25">
      <c r="A27" s="169"/>
      <c r="B27" s="169"/>
      <c r="C27" s="169"/>
      <c r="D27" s="169"/>
      <c r="E27" s="169" t="s">
        <v>176</v>
      </c>
      <c r="F27" s="86">
        <v>76.239999999999995</v>
      </c>
      <c r="G27" s="169"/>
      <c r="H27" s="207" t="s">
        <v>177</v>
      </c>
      <c r="I27" s="207"/>
      <c r="J27" s="86">
        <v>444.05</v>
      </c>
    </row>
    <row r="28" spans="1:10" ht="30" customHeight="1" thickBot="1" x14ac:dyDescent="0.3">
      <c r="A28" s="162"/>
      <c r="B28" s="162"/>
      <c r="C28" s="162"/>
      <c r="D28" s="162"/>
      <c r="E28" s="162"/>
      <c r="F28" s="162"/>
      <c r="G28" s="162" t="s">
        <v>178</v>
      </c>
      <c r="H28" s="87">
        <v>6</v>
      </c>
      <c r="I28" s="162" t="s">
        <v>179</v>
      </c>
      <c r="J28" s="164">
        <v>2664.3</v>
      </c>
    </row>
    <row r="29" spans="1:10" ht="0.95" customHeight="1" thickTop="1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ht="18" customHeight="1" x14ac:dyDescent="0.25">
      <c r="A30" s="170" t="s">
        <v>97</v>
      </c>
      <c r="B30" s="67" t="s">
        <v>88</v>
      </c>
      <c r="C30" s="170" t="s">
        <v>89</v>
      </c>
      <c r="D30" s="170" t="s">
        <v>79</v>
      </c>
      <c r="E30" s="196" t="s">
        <v>149</v>
      </c>
      <c r="F30" s="196"/>
      <c r="G30" s="72" t="s">
        <v>90</v>
      </c>
      <c r="H30" s="67" t="s">
        <v>91</v>
      </c>
      <c r="I30" s="67" t="s">
        <v>92</v>
      </c>
      <c r="J30" s="67" t="s">
        <v>80</v>
      </c>
    </row>
    <row r="31" spans="1:10" ht="48" customHeight="1" x14ac:dyDescent="0.25">
      <c r="A31" s="171" t="s">
        <v>150</v>
      </c>
      <c r="B31" s="74" t="s">
        <v>367</v>
      </c>
      <c r="C31" s="171" t="s">
        <v>95</v>
      </c>
      <c r="D31" s="171" t="s">
        <v>368</v>
      </c>
      <c r="E31" s="219" t="s">
        <v>151</v>
      </c>
      <c r="F31" s="219"/>
      <c r="G31" s="75" t="s">
        <v>6</v>
      </c>
      <c r="H31" s="77">
        <v>1</v>
      </c>
      <c r="I31" s="76">
        <v>555.27</v>
      </c>
      <c r="J31" s="76">
        <v>555.27</v>
      </c>
    </row>
    <row r="32" spans="1:10" ht="36" customHeight="1" x14ac:dyDescent="0.25">
      <c r="A32" s="167" t="s">
        <v>152</v>
      </c>
      <c r="B32" s="78" t="s">
        <v>370</v>
      </c>
      <c r="C32" s="167" t="s">
        <v>95</v>
      </c>
      <c r="D32" s="167" t="s">
        <v>371</v>
      </c>
      <c r="E32" s="209" t="s">
        <v>151</v>
      </c>
      <c r="F32" s="209"/>
      <c r="G32" s="79" t="s">
        <v>6</v>
      </c>
      <c r="H32" s="80">
        <v>0.51359999999999995</v>
      </c>
      <c r="I32" s="81">
        <v>74.319999999999993</v>
      </c>
      <c r="J32" s="81">
        <v>38.17</v>
      </c>
    </row>
    <row r="33" spans="1:10" ht="38.25" x14ac:dyDescent="0.25">
      <c r="A33" s="167" t="s">
        <v>152</v>
      </c>
      <c r="B33" s="78" t="s">
        <v>372</v>
      </c>
      <c r="C33" s="167" t="s">
        <v>95</v>
      </c>
      <c r="D33" s="167" t="s">
        <v>373</v>
      </c>
      <c r="E33" s="209" t="s">
        <v>151</v>
      </c>
      <c r="F33" s="209"/>
      <c r="G33" s="79" t="s">
        <v>6</v>
      </c>
      <c r="H33" s="80">
        <v>0.59109999999999996</v>
      </c>
      <c r="I33" s="81">
        <v>76.53</v>
      </c>
      <c r="J33" s="81">
        <v>45.23</v>
      </c>
    </row>
    <row r="34" spans="1:10" ht="15" customHeight="1" x14ac:dyDescent="0.25">
      <c r="A34" s="167" t="s">
        <v>152</v>
      </c>
      <c r="B34" s="78" t="s">
        <v>374</v>
      </c>
      <c r="C34" s="167" t="s">
        <v>95</v>
      </c>
      <c r="D34" s="167" t="s">
        <v>375</v>
      </c>
      <c r="E34" s="209" t="s">
        <v>151</v>
      </c>
      <c r="F34" s="209"/>
      <c r="G34" s="79" t="s">
        <v>6</v>
      </c>
      <c r="H34" s="80">
        <v>0.80230000000000001</v>
      </c>
      <c r="I34" s="81">
        <v>88.84</v>
      </c>
      <c r="J34" s="81">
        <v>71.27</v>
      </c>
    </row>
    <row r="35" spans="1:10" ht="30" customHeight="1" x14ac:dyDescent="0.25">
      <c r="A35" s="167" t="s">
        <v>152</v>
      </c>
      <c r="B35" s="78" t="s">
        <v>376</v>
      </c>
      <c r="C35" s="167" t="s">
        <v>95</v>
      </c>
      <c r="D35" s="167" t="s">
        <v>377</v>
      </c>
      <c r="E35" s="209" t="s">
        <v>151</v>
      </c>
      <c r="F35" s="209"/>
      <c r="G35" s="79" t="s">
        <v>6</v>
      </c>
      <c r="H35" s="80">
        <v>0.62549999999999994</v>
      </c>
      <c r="I35" s="81">
        <v>114.73</v>
      </c>
      <c r="J35" s="81">
        <v>71.760000000000005</v>
      </c>
    </row>
    <row r="36" spans="1:10" ht="0.95" customHeight="1" x14ac:dyDescent="0.25">
      <c r="A36" s="167" t="s">
        <v>152</v>
      </c>
      <c r="B36" s="78" t="s">
        <v>378</v>
      </c>
      <c r="C36" s="167" t="s">
        <v>95</v>
      </c>
      <c r="D36" s="167" t="s">
        <v>379</v>
      </c>
      <c r="E36" s="209" t="s">
        <v>380</v>
      </c>
      <c r="F36" s="209"/>
      <c r="G36" s="79" t="s">
        <v>6</v>
      </c>
      <c r="H36" s="80">
        <v>1.7192000000000001</v>
      </c>
      <c r="I36" s="81">
        <v>10.94</v>
      </c>
      <c r="J36" s="81">
        <v>18.8</v>
      </c>
    </row>
    <row r="37" spans="1:10" ht="18" customHeight="1" x14ac:dyDescent="0.25">
      <c r="A37" s="167" t="s">
        <v>152</v>
      </c>
      <c r="B37" s="78" t="s">
        <v>381</v>
      </c>
      <c r="C37" s="167" t="s">
        <v>95</v>
      </c>
      <c r="D37" s="167" t="s">
        <v>382</v>
      </c>
      <c r="E37" s="209" t="s">
        <v>380</v>
      </c>
      <c r="F37" s="209"/>
      <c r="G37" s="79" t="s">
        <v>6</v>
      </c>
      <c r="H37" s="80">
        <v>1.7192000000000001</v>
      </c>
      <c r="I37" s="81">
        <v>36.130000000000003</v>
      </c>
      <c r="J37" s="81">
        <v>62.11</v>
      </c>
    </row>
    <row r="38" spans="1:10" ht="72" customHeight="1" x14ac:dyDescent="0.25">
      <c r="A38" s="167" t="s">
        <v>152</v>
      </c>
      <c r="B38" s="78" t="s">
        <v>383</v>
      </c>
      <c r="C38" s="167" t="s">
        <v>95</v>
      </c>
      <c r="D38" s="167" t="s">
        <v>384</v>
      </c>
      <c r="E38" s="209" t="s">
        <v>385</v>
      </c>
      <c r="F38" s="209"/>
      <c r="G38" s="79" t="s">
        <v>6</v>
      </c>
      <c r="H38" s="80">
        <v>6.6199999999999995E-2</v>
      </c>
      <c r="I38" s="81">
        <v>566.78</v>
      </c>
      <c r="J38" s="81">
        <v>37.520000000000003</v>
      </c>
    </row>
    <row r="39" spans="1:10" ht="24" customHeight="1" x14ac:dyDescent="0.25">
      <c r="A39" s="167" t="s">
        <v>152</v>
      </c>
      <c r="B39" s="78" t="s">
        <v>386</v>
      </c>
      <c r="C39" s="167" t="s">
        <v>95</v>
      </c>
      <c r="D39" s="167" t="s">
        <v>387</v>
      </c>
      <c r="E39" s="209" t="s">
        <v>385</v>
      </c>
      <c r="F39" s="209"/>
      <c r="G39" s="79" t="s">
        <v>6</v>
      </c>
      <c r="H39" s="80">
        <v>0.153</v>
      </c>
      <c r="I39" s="81">
        <v>598.11</v>
      </c>
      <c r="J39" s="81">
        <v>91.51</v>
      </c>
    </row>
    <row r="40" spans="1:10" ht="24" customHeight="1" x14ac:dyDescent="0.25">
      <c r="A40" s="167" t="s">
        <v>152</v>
      </c>
      <c r="B40" s="78" t="s">
        <v>388</v>
      </c>
      <c r="C40" s="167" t="s">
        <v>95</v>
      </c>
      <c r="D40" s="167" t="s">
        <v>389</v>
      </c>
      <c r="E40" s="209" t="s">
        <v>155</v>
      </c>
      <c r="F40" s="209"/>
      <c r="G40" s="79" t="s">
        <v>6</v>
      </c>
      <c r="H40" s="80">
        <v>9.2999999999999992E-3</v>
      </c>
      <c r="I40" s="81">
        <v>14.23</v>
      </c>
      <c r="J40" s="81">
        <v>0.13</v>
      </c>
    </row>
    <row r="41" spans="1:10" ht="24" customHeight="1" x14ac:dyDescent="0.25">
      <c r="A41" s="167" t="s">
        <v>152</v>
      </c>
      <c r="B41" s="78" t="s">
        <v>390</v>
      </c>
      <c r="C41" s="167" t="s">
        <v>95</v>
      </c>
      <c r="D41" s="167" t="s">
        <v>391</v>
      </c>
      <c r="E41" s="209" t="s">
        <v>155</v>
      </c>
      <c r="F41" s="209"/>
      <c r="G41" s="79" t="s">
        <v>6</v>
      </c>
      <c r="H41" s="80">
        <v>1.5109999999999999</v>
      </c>
      <c r="I41" s="81">
        <v>23.72</v>
      </c>
      <c r="J41" s="81">
        <v>35.840000000000003</v>
      </c>
    </row>
    <row r="42" spans="1:10" ht="36" customHeight="1" x14ac:dyDescent="0.25">
      <c r="A42" s="167" t="s">
        <v>152</v>
      </c>
      <c r="B42" s="78" t="s">
        <v>392</v>
      </c>
      <c r="C42" s="167" t="s">
        <v>95</v>
      </c>
      <c r="D42" s="167" t="s">
        <v>393</v>
      </c>
      <c r="E42" s="209" t="s">
        <v>155</v>
      </c>
      <c r="F42" s="209"/>
      <c r="G42" s="79" t="s">
        <v>8</v>
      </c>
      <c r="H42" s="80">
        <v>4.1700000000000001E-2</v>
      </c>
      <c r="I42" s="81">
        <v>388.13</v>
      </c>
      <c r="J42" s="81">
        <v>16.18</v>
      </c>
    </row>
    <row r="43" spans="1:10" ht="24" customHeight="1" x14ac:dyDescent="0.25">
      <c r="A43" s="167" t="s">
        <v>152</v>
      </c>
      <c r="B43" s="78" t="s">
        <v>394</v>
      </c>
      <c r="C43" s="167" t="s">
        <v>95</v>
      </c>
      <c r="D43" s="167" t="s">
        <v>395</v>
      </c>
      <c r="E43" s="209" t="s">
        <v>180</v>
      </c>
      <c r="F43" s="209"/>
      <c r="G43" s="79" t="s">
        <v>102</v>
      </c>
      <c r="H43" s="80">
        <v>6.6199999999999995E-2</v>
      </c>
      <c r="I43" s="81">
        <v>5.52</v>
      </c>
      <c r="J43" s="81">
        <v>0.36</v>
      </c>
    </row>
    <row r="44" spans="1:10" ht="38.25" x14ac:dyDescent="0.25">
      <c r="A44" s="167" t="s">
        <v>152</v>
      </c>
      <c r="B44" s="78" t="s">
        <v>396</v>
      </c>
      <c r="C44" s="167" t="s">
        <v>95</v>
      </c>
      <c r="D44" s="167" t="s">
        <v>397</v>
      </c>
      <c r="E44" s="209" t="s">
        <v>180</v>
      </c>
      <c r="F44" s="209"/>
      <c r="G44" s="79" t="s">
        <v>102</v>
      </c>
      <c r="H44" s="80">
        <v>0.13250000000000001</v>
      </c>
      <c r="I44" s="81">
        <v>6.86</v>
      </c>
      <c r="J44" s="81">
        <v>0.9</v>
      </c>
    </row>
    <row r="45" spans="1:10" ht="15" customHeight="1" x14ac:dyDescent="0.25">
      <c r="A45" s="167" t="s">
        <v>152</v>
      </c>
      <c r="B45" s="78" t="s">
        <v>398</v>
      </c>
      <c r="C45" s="167" t="s">
        <v>95</v>
      </c>
      <c r="D45" s="167" t="s">
        <v>399</v>
      </c>
      <c r="E45" s="209" t="s">
        <v>180</v>
      </c>
      <c r="F45" s="209"/>
      <c r="G45" s="79" t="s">
        <v>102</v>
      </c>
      <c r="H45" s="80">
        <v>0.17219999999999999</v>
      </c>
      <c r="I45" s="81">
        <v>7.09</v>
      </c>
      <c r="J45" s="81">
        <v>1.22</v>
      </c>
    </row>
    <row r="46" spans="1:10" ht="30" customHeight="1" x14ac:dyDescent="0.25">
      <c r="A46" s="167" t="s">
        <v>152</v>
      </c>
      <c r="B46" s="78" t="s">
        <v>400</v>
      </c>
      <c r="C46" s="167" t="s">
        <v>95</v>
      </c>
      <c r="D46" s="167" t="s">
        <v>401</v>
      </c>
      <c r="E46" s="209" t="s">
        <v>180</v>
      </c>
      <c r="F46" s="209"/>
      <c r="G46" s="79" t="s">
        <v>102</v>
      </c>
      <c r="H46" s="80">
        <v>0.67549999999999999</v>
      </c>
      <c r="I46" s="81">
        <v>1.91</v>
      </c>
      <c r="J46" s="81">
        <v>1.29</v>
      </c>
    </row>
    <row r="47" spans="1:10" ht="0.95" customHeight="1" x14ac:dyDescent="0.25">
      <c r="A47" s="167" t="s">
        <v>152</v>
      </c>
      <c r="B47" s="78" t="s">
        <v>402</v>
      </c>
      <c r="C47" s="167" t="s">
        <v>95</v>
      </c>
      <c r="D47" s="167" t="s">
        <v>403</v>
      </c>
      <c r="E47" s="209" t="s">
        <v>180</v>
      </c>
      <c r="F47" s="209"/>
      <c r="G47" s="79" t="s">
        <v>101</v>
      </c>
      <c r="H47" s="80">
        <v>0.13250000000000001</v>
      </c>
      <c r="I47" s="81">
        <v>16.690000000000001</v>
      </c>
      <c r="J47" s="81">
        <v>2.21</v>
      </c>
    </row>
    <row r="48" spans="1:10" ht="18" customHeight="1" x14ac:dyDescent="0.25">
      <c r="A48" s="167" t="s">
        <v>152</v>
      </c>
      <c r="B48" s="78" t="s">
        <v>404</v>
      </c>
      <c r="C48" s="167" t="s">
        <v>95</v>
      </c>
      <c r="D48" s="167" t="s">
        <v>405</v>
      </c>
      <c r="E48" s="209" t="s">
        <v>180</v>
      </c>
      <c r="F48" s="209"/>
      <c r="G48" s="79" t="s">
        <v>101</v>
      </c>
      <c r="H48" s="80">
        <v>6.6199999999999995E-2</v>
      </c>
      <c r="I48" s="81">
        <v>35.14</v>
      </c>
      <c r="J48" s="81">
        <v>2.3199999999999998</v>
      </c>
    </row>
    <row r="49" spans="1:10" ht="24" customHeight="1" x14ac:dyDescent="0.25">
      <c r="A49" s="167" t="s">
        <v>152</v>
      </c>
      <c r="B49" s="78" t="s">
        <v>406</v>
      </c>
      <c r="C49" s="167" t="s">
        <v>95</v>
      </c>
      <c r="D49" s="167" t="s">
        <v>407</v>
      </c>
      <c r="E49" s="209" t="s">
        <v>180</v>
      </c>
      <c r="F49" s="209"/>
      <c r="G49" s="79" t="s">
        <v>101</v>
      </c>
      <c r="H49" s="80">
        <v>6.6199999999999995E-2</v>
      </c>
      <c r="I49" s="81">
        <v>100.15</v>
      </c>
      <c r="J49" s="81">
        <v>6.62</v>
      </c>
    </row>
    <row r="50" spans="1:10" ht="24" customHeight="1" x14ac:dyDescent="0.25">
      <c r="A50" s="167" t="s">
        <v>152</v>
      </c>
      <c r="B50" s="78" t="s">
        <v>408</v>
      </c>
      <c r="C50" s="167" t="s">
        <v>95</v>
      </c>
      <c r="D50" s="167" t="s">
        <v>409</v>
      </c>
      <c r="E50" s="209" t="s">
        <v>299</v>
      </c>
      <c r="F50" s="209"/>
      <c r="G50" s="79" t="s">
        <v>102</v>
      </c>
      <c r="H50" s="80">
        <v>0.13250000000000001</v>
      </c>
      <c r="I50" s="81">
        <v>2.7</v>
      </c>
      <c r="J50" s="81">
        <v>0.35</v>
      </c>
    </row>
    <row r="51" spans="1:10" ht="24" customHeight="1" x14ac:dyDescent="0.25">
      <c r="A51" s="167" t="s">
        <v>152</v>
      </c>
      <c r="B51" s="78" t="s">
        <v>410</v>
      </c>
      <c r="C51" s="167" t="s">
        <v>95</v>
      </c>
      <c r="D51" s="167" t="s">
        <v>411</v>
      </c>
      <c r="E51" s="209" t="s">
        <v>299</v>
      </c>
      <c r="F51" s="209"/>
      <c r="G51" s="79" t="s">
        <v>102</v>
      </c>
      <c r="H51" s="80">
        <v>0.17219999999999999</v>
      </c>
      <c r="I51" s="81">
        <v>1.36</v>
      </c>
      <c r="J51" s="81">
        <v>0.23</v>
      </c>
    </row>
    <row r="52" spans="1:10" ht="36" customHeight="1" x14ac:dyDescent="0.25">
      <c r="A52" s="167" t="s">
        <v>152</v>
      </c>
      <c r="B52" s="78" t="s">
        <v>412</v>
      </c>
      <c r="C52" s="167" t="s">
        <v>95</v>
      </c>
      <c r="D52" s="167" t="s">
        <v>413</v>
      </c>
      <c r="E52" s="209" t="s">
        <v>234</v>
      </c>
      <c r="F52" s="209"/>
      <c r="G52" s="79" t="s">
        <v>8</v>
      </c>
      <c r="H52" s="80">
        <v>4.0399999999999998E-2</v>
      </c>
      <c r="I52" s="81">
        <v>60.64</v>
      </c>
      <c r="J52" s="81">
        <v>2.44</v>
      </c>
    </row>
    <row r="53" spans="1:10" ht="36" customHeight="1" x14ac:dyDescent="0.25">
      <c r="A53" s="167" t="s">
        <v>152</v>
      </c>
      <c r="B53" s="78" t="s">
        <v>128</v>
      </c>
      <c r="C53" s="167" t="s">
        <v>95</v>
      </c>
      <c r="D53" s="167" t="s">
        <v>66</v>
      </c>
      <c r="E53" s="209" t="s">
        <v>234</v>
      </c>
      <c r="F53" s="209"/>
      <c r="G53" s="79" t="s">
        <v>8</v>
      </c>
      <c r="H53" s="80">
        <v>1.06E-2</v>
      </c>
      <c r="I53" s="81">
        <v>36.770000000000003</v>
      </c>
      <c r="J53" s="81">
        <v>0.38</v>
      </c>
    </row>
    <row r="54" spans="1:10" ht="24" customHeight="1" x14ac:dyDescent="0.25">
      <c r="A54" s="167" t="s">
        <v>152</v>
      </c>
      <c r="B54" s="78" t="s">
        <v>414</v>
      </c>
      <c r="C54" s="167" t="s">
        <v>95</v>
      </c>
      <c r="D54" s="167" t="s">
        <v>415</v>
      </c>
      <c r="E54" s="209" t="s">
        <v>416</v>
      </c>
      <c r="F54" s="209"/>
      <c r="G54" s="79" t="s">
        <v>6</v>
      </c>
      <c r="H54" s="80">
        <v>5.0648999999999997</v>
      </c>
      <c r="I54" s="81">
        <v>9.4499999999999993</v>
      </c>
      <c r="J54" s="81">
        <v>47.86</v>
      </c>
    </row>
    <row r="55" spans="1:10" ht="24" customHeight="1" x14ac:dyDescent="0.25">
      <c r="A55" s="168" t="s">
        <v>162</v>
      </c>
      <c r="B55" s="82" t="s">
        <v>417</v>
      </c>
      <c r="C55" s="168" t="s">
        <v>95</v>
      </c>
      <c r="D55" s="168" t="s">
        <v>418</v>
      </c>
      <c r="E55" s="210" t="s">
        <v>165</v>
      </c>
      <c r="F55" s="210"/>
      <c r="G55" s="83" t="s">
        <v>101</v>
      </c>
      <c r="H55" s="84">
        <v>6.6199999999999995E-2</v>
      </c>
      <c r="I55" s="85">
        <v>8.6999999999999993</v>
      </c>
      <c r="J55" s="85">
        <v>0.56999999999999995</v>
      </c>
    </row>
    <row r="56" spans="1:10" ht="24" customHeight="1" x14ac:dyDescent="0.25">
      <c r="A56" s="169"/>
      <c r="B56" s="169"/>
      <c r="C56" s="169"/>
      <c r="D56" s="169"/>
      <c r="E56" s="169" t="s">
        <v>173</v>
      </c>
      <c r="F56" s="86">
        <v>99.31</v>
      </c>
      <c r="G56" s="169" t="s">
        <v>174</v>
      </c>
      <c r="H56" s="86">
        <v>0</v>
      </c>
      <c r="I56" s="169" t="s">
        <v>175</v>
      </c>
      <c r="J56" s="86">
        <v>99.31</v>
      </c>
    </row>
    <row r="57" spans="1:10" ht="24" customHeight="1" x14ac:dyDescent="0.25">
      <c r="A57" s="169"/>
      <c r="B57" s="169"/>
      <c r="C57" s="169"/>
      <c r="D57" s="169"/>
      <c r="E57" s="169" t="s">
        <v>176</v>
      </c>
      <c r="F57" s="86">
        <v>115.1</v>
      </c>
      <c r="G57" s="169"/>
      <c r="H57" s="207" t="s">
        <v>177</v>
      </c>
      <c r="I57" s="207"/>
      <c r="J57" s="86">
        <v>670.37</v>
      </c>
    </row>
    <row r="58" spans="1:10" ht="36" customHeight="1" thickBot="1" x14ac:dyDescent="0.3">
      <c r="A58" s="162"/>
      <c r="B58" s="162"/>
      <c r="C58" s="162"/>
      <c r="D58" s="162"/>
      <c r="E58" s="162"/>
      <c r="F58" s="162"/>
      <c r="G58" s="162" t="s">
        <v>178</v>
      </c>
      <c r="H58" s="87">
        <v>20</v>
      </c>
      <c r="I58" s="162" t="s">
        <v>179</v>
      </c>
      <c r="J58" s="164">
        <v>13407.4</v>
      </c>
    </row>
    <row r="59" spans="1:10" ht="36" customHeight="1" thickTop="1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0" ht="24" customHeight="1" x14ac:dyDescent="0.25">
      <c r="A60" s="170" t="s">
        <v>99</v>
      </c>
      <c r="B60" s="67" t="s">
        <v>88</v>
      </c>
      <c r="C60" s="170" t="s">
        <v>89</v>
      </c>
      <c r="D60" s="170" t="s">
        <v>79</v>
      </c>
      <c r="E60" s="196" t="s">
        <v>149</v>
      </c>
      <c r="F60" s="196"/>
      <c r="G60" s="72" t="s">
        <v>90</v>
      </c>
      <c r="H60" s="67" t="s">
        <v>91</v>
      </c>
      <c r="I60" s="67" t="s">
        <v>92</v>
      </c>
      <c r="J60" s="67" t="s">
        <v>80</v>
      </c>
    </row>
    <row r="61" spans="1:10" ht="24" customHeight="1" x14ac:dyDescent="0.25">
      <c r="A61" s="171" t="s">
        <v>150</v>
      </c>
      <c r="B61" s="74" t="s">
        <v>100</v>
      </c>
      <c r="C61" s="171" t="s">
        <v>95</v>
      </c>
      <c r="D61" s="171" t="s">
        <v>14</v>
      </c>
      <c r="E61" s="219" t="s">
        <v>180</v>
      </c>
      <c r="F61" s="219"/>
      <c r="G61" s="75" t="s">
        <v>101</v>
      </c>
      <c r="H61" s="77">
        <v>1</v>
      </c>
      <c r="I61" s="76">
        <v>1477.09</v>
      </c>
      <c r="J61" s="76">
        <v>1477.09</v>
      </c>
    </row>
    <row r="62" spans="1:10" ht="24" customHeight="1" x14ac:dyDescent="0.25">
      <c r="A62" s="167" t="s">
        <v>152</v>
      </c>
      <c r="B62" s="78" t="s">
        <v>181</v>
      </c>
      <c r="C62" s="167" t="s">
        <v>95</v>
      </c>
      <c r="D62" s="167" t="s">
        <v>182</v>
      </c>
      <c r="E62" s="209" t="s">
        <v>158</v>
      </c>
      <c r="F62" s="209"/>
      <c r="G62" s="79" t="s">
        <v>159</v>
      </c>
      <c r="H62" s="80">
        <v>8</v>
      </c>
      <c r="I62" s="81">
        <v>18.940000000000001</v>
      </c>
      <c r="J62" s="81">
        <v>151.52000000000001</v>
      </c>
    </row>
    <row r="63" spans="1:10" ht="24" customHeight="1" x14ac:dyDescent="0.25">
      <c r="A63" s="167" t="s">
        <v>152</v>
      </c>
      <c r="B63" s="78" t="s">
        <v>160</v>
      </c>
      <c r="C63" s="167" t="s">
        <v>95</v>
      </c>
      <c r="D63" s="167" t="s">
        <v>161</v>
      </c>
      <c r="E63" s="209" t="s">
        <v>158</v>
      </c>
      <c r="F63" s="209"/>
      <c r="G63" s="79" t="s">
        <v>159</v>
      </c>
      <c r="H63" s="80">
        <v>8</v>
      </c>
      <c r="I63" s="81">
        <v>15.33</v>
      </c>
      <c r="J63" s="81">
        <v>122.64</v>
      </c>
    </row>
    <row r="64" spans="1:10" ht="24" customHeight="1" x14ac:dyDescent="0.25">
      <c r="A64" s="168" t="s">
        <v>162</v>
      </c>
      <c r="B64" s="82" t="s">
        <v>183</v>
      </c>
      <c r="C64" s="168" t="s">
        <v>95</v>
      </c>
      <c r="D64" s="168" t="s">
        <v>184</v>
      </c>
      <c r="E64" s="210" t="s">
        <v>165</v>
      </c>
      <c r="F64" s="210"/>
      <c r="G64" s="83" t="s">
        <v>101</v>
      </c>
      <c r="H64" s="84">
        <v>1</v>
      </c>
      <c r="I64" s="85">
        <v>46.82</v>
      </c>
      <c r="J64" s="85">
        <v>46.82</v>
      </c>
    </row>
    <row r="65" spans="1:10" ht="24" customHeight="1" x14ac:dyDescent="0.25">
      <c r="A65" s="168" t="s">
        <v>162</v>
      </c>
      <c r="B65" s="82" t="s">
        <v>185</v>
      </c>
      <c r="C65" s="168" t="s">
        <v>95</v>
      </c>
      <c r="D65" s="168" t="s">
        <v>186</v>
      </c>
      <c r="E65" s="210" t="s">
        <v>165</v>
      </c>
      <c r="F65" s="210"/>
      <c r="G65" s="83" t="s">
        <v>101</v>
      </c>
      <c r="H65" s="84">
        <v>2</v>
      </c>
      <c r="I65" s="85">
        <v>90.24</v>
      </c>
      <c r="J65" s="85">
        <v>180.48</v>
      </c>
    </row>
    <row r="66" spans="1:10" ht="24" customHeight="1" x14ac:dyDescent="0.25">
      <c r="A66" s="168" t="s">
        <v>162</v>
      </c>
      <c r="B66" s="82" t="s">
        <v>187</v>
      </c>
      <c r="C66" s="168" t="s">
        <v>95</v>
      </c>
      <c r="D66" s="168" t="s">
        <v>188</v>
      </c>
      <c r="E66" s="210" t="s">
        <v>165</v>
      </c>
      <c r="F66" s="210"/>
      <c r="G66" s="83" t="s">
        <v>101</v>
      </c>
      <c r="H66" s="84">
        <v>2</v>
      </c>
      <c r="I66" s="85">
        <v>0.67</v>
      </c>
      <c r="J66" s="85">
        <v>1.34</v>
      </c>
    </row>
    <row r="67" spans="1:10" ht="24" customHeight="1" x14ac:dyDescent="0.25">
      <c r="A67" s="168" t="s">
        <v>162</v>
      </c>
      <c r="B67" s="82" t="s">
        <v>189</v>
      </c>
      <c r="C67" s="168" t="s">
        <v>95</v>
      </c>
      <c r="D67" s="168" t="s">
        <v>190</v>
      </c>
      <c r="E67" s="210" t="s">
        <v>165</v>
      </c>
      <c r="F67" s="210"/>
      <c r="G67" s="83" t="s">
        <v>101</v>
      </c>
      <c r="H67" s="84">
        <v>2</v>
      </c>
      <c r="I67" s="85">
        <v>7.35</v>
      </c>
      <c r="J67" s="85">
        <v>14.7</v>
      </c>
    </row>
    <row r="68" spans="1:10" ht="36" customHeight="1" x14ac:dyDescent="0.25">
      <c r="A68" s="168" t="s">
        <v>162</v>
      </c>
      <c r="B68" s="82" t="s">
        <v>191</v>
      </c>
      <c r="C68" s="168" t="s">
        <v>95</v>
      </c>
      <c r="D68" s="168" t="s">
        <v>192</v>
      </c>
      <c r="E68" s="210" t="s">
        <v>165</v>
      </c>
      <c r="F68" s="210"/>
      <c r="G68" s="83" t="s">
        <v>101</v>
      </c>
      <c r="H68" s="84">
        <v>2</v>
      </c>
      <c r="I68" s="85">
        <v>0.9</v>
      </c>
      <c r="J68" s="85">
        <v>1.8</v>
      </c>
    </row>
    <row r="69" spans="1:10" x14ac:dyDescent="0.25">
      <c r="A69" s="168" t="s">
        <v>162</v>
      </c>
      <c r="B69" s="82" t="s">
        <v>193</v>
      </c>
      <c r="C69" s="168" t="s">
        <v>95</v>
      </c>
      <c r="D69" s="168" t="s">
        <v>194</v>
      </c>
      <c r="E69" s="210" t="s">
        <v>165</v>
      </c>
      <c r="F69" s="210"/>
      <c r="G69" s="83" t="s">
        <v>102</v>
      </c>
      <c r="H69" s="84">
        <v>3</v>
      </c>
      <c r="I69" s="85">
        <v>9.34</v>
      </c>
      <c r="J69" s="85">
        <v>28.02</v>
      </c>
    </row>
    <row r="70" spans="1:10" ht="15" customHeight="1" x14ac:dyDescent="0.25">
      <c r="A70" s="168" t="s">
        <v>162</v>
      </c>
      <c r="B70" s="82" t="s">
        <v>195</v>
      </c>
      <c r="C70" s="168" t="s">
        <v>95</v>
      </c>
      <c r="D70" s="168" t="s">
        <v>196</v>
      </c>
      <c r="E70" s="210" t="s">
        <v>165</v>
      </c>
      <c r="F70" s="210"/>
      <c r="G70" s="83" t="s">
        <v>101</v>
      </c>
      <c r="H70" s="84">
        <v>1</v>
      </c>
      <c r="I70" s="85">
        <v>110</v>
      </c>
      <c r="J70" s="85">
        <v>110</v>
      </c>
    </row>
    <row r="71" spans="1:10" ht="30" customHeight="1" x14ac:dyDescent="0.25">
      <c r="A71" s="168" t="s">
        <v>162</v>
      </c>
      <c r="B71" s="82" t="s">
        <v>197</v>
      </c>
      <c r="C71" s="168" t="s">
        <v>95</v>
      </c>
      <c r="D71" s="168" t="s">
        <v>198</v>
      </c>
      <c r="E71" s="210" t="s">
        <v>165</v>
      </c>
      <c r="F71" s="210"/>
      <c r="G71" s="83" t="s">
        <v>101</v>
      </c>
      <c r="H71" s="84">
        <v>2</v>
      </c>
      <c r="I71" s="85">
        <v>27.19</v>
      </c>
      <c r="J71" s="85">
        <v>54.38</v>
      </c>
    </row>
    <row r="72" spans="1:10" ht="0.95" customHeight="1" x14ac:dyDescent="0.25">
      <c r="A72" s="168" t="s">
        <v>162</v>
      </c>
      <c r="B72" s="82" t="s">
        <v>199</v>
      </c>
      <c r="C72" s="168" t="s">
        <v>95</v>
      </c>
      <c r="D72" s="168" t="s">
        <v>200</v>
      </c>
      <c r="E72" s="210" t="s">
        <v>165</v>
      </c>
      <c r="F72" s="210"/>
      <c r="G72" s="83" t="s">
        <v>101</v>
      </c>
      <c r="H72" s="84">
        <v>8</v>
      </c>
      <c r="I72" s="85">
        <v>4.49</v>
      </c>
      <c r="J72" s="85">
        <v>35.92</v>
      </c>
    </row>
    <row r="73" spans="1:10" ht="18" customHeight="1" x14ac:dyDescent="0.25">
      <c r="A73" s="168" t="s">
        <v>162</v>
      </c>
      <c r="B73" s="82" t="s">
        <v>201</v>
      </c>
      <c r="C73" s="168" t="s">
        <v>95</v>
      </c>
      <c r="D73" s="168" t="s">
        <v>202</v>
      </c>
      <c r="E73" s="210" t="s">
        <v>165</v>
      </c>
      <c r="F73" s="210"/>
      <c r="G73" s="83" t="s">
        <v>101</v>
      </c>
      <c r="H73" s="84">
        <v>2</v>
      </c>
      <c r="I73" s="85">
        <v>3.13</v>
      </c>
      <c r="J73" s="85">
        <v>6.26</v>
      </c>
    </row>
    <row r="74" spans="1:10" ht="24" customHeight="1" x14ac:dyDescent="0.25">
      <c r="A74" s="168" t="s">
        <v>162</v>
      </c>
      <c r="B74" s="82" t="s">
        <v>203</v>
      </c>
      <c r="C74" s="168" t="s">
        <v>95</v>
      </c>
      <c r="D74" s="168" t="s">
        <v>204</v>
      </c>
      <c r="E74" s="210" t="s">
        <v>165</v>
      </c>
      <c r="F74" s="210"/>
      <c r="G74" s="83" t="s">
        <v>101</v>
      </c>
      <c r="H74" s="84">
        <v>1</v>
      </c>
      <c r="I74" s="85">
        <v>60.28</v>
      </c>
      <c r="J74" s="85">
        <v>60.28</v>
      </c>
    </row>
    <row r="75" spans="1:10" ht="24" customHeight="1" x14ac:dyDescent="0.25">
      <c r="A75" s="168" t="s">
        <v>162</v>
      </c>
      <c r="B75" s="82" t="s">
        <v>205</v>
      </c>
      <c r="C75" s="168" t="s">
        <v>95</v>
      </c>
      <c r="D75" s="168" t="s">
        <v>206</v>
      </c>
      <c r="E75" s="210" t="s">
        <v>165</v>
      </c>
      <c r="F75" s="210"/>
      <c r="G75" s="83" t="s">
        <v>102</v>
      </c>
      <c r="H75" s="84">
        <v>8</v>
      </c>
      <c r="I75" s="85">
        <v>3.79</v>
      </c>
      <c r="J75" s="85">
        <v>30.32</v>
      </c>
    </row>
    <row r="76" spans="1:10" ht="24" customHeight="1" x14ac:dyDescent="0.25">
      <c r="A76" s="168" t="s">
        <v>162</v>
      </c>
      <c r="B76" s="82" t="s">
        <v>207</v>
      </c>
      <c r="C76" s="168" t="s">
        <v>95</v>
      </c>
      <c r="D76" s="168" t="s">
        <v>208</v>
      </c>
      <c r="E76" s="210" t="s">
        <v>165</v>
      </c>
      <c r="F76" s="210"/>
      <c r="G76" s="83" t="s">
        <v>102</v>
      </c>
      <c r="H76" s="84">
        <v>27</v>
      </c>
      <c r="I76" s="85">
        <v>5.78</v>
      </c>
      <c r="J76" s="85">
        <v>156.06</v>
      </c>
    </row>
    <row r="77" spans="1:10" ht="24" customHeight="1" x14ac:dyDescent="0.25">
      <c r="A77" s="168" t="s">
        <v>162</v>
      </c>
      <c r="B77" s="82" t="s">
        <v>209</v>
      </c>
      <c r="C77" s="168" t="s">
        <v>95</v>
      </c>
      <c r="D77" s="168" t="s">
        <v>210</v>
      </c>
      <c r="E77" s="210" t="s">
        <v>165</v>
      </c>
      <c r="F77" s="210"/>
      <c r="G77" s="83" t="s">
        <v>101</v>
      </c>
      <c r="H77" s="84">
        <v>0.13333329999999999</v>
      </c>
      <c r="I77" s="85">
        <v>74.09</v>
      </c>
      <c r="J77" s="85">
        <v>9.8699999999999992</v>
      </c>
    </row>
    <row r="78" spans="1:10" ht="24" customHeight="1" x14ac:dyDescent="0.25">
      <c r="A78" s="168" t="s">
        <v>162</v>
      </c>
      <c r="B78" s="82" t="s">
        <v>211</v>
      </c>
      <c r="C78" s="168" t="s">
        <v>95</v>
      </c>
      <c r="D78" s="168" t="s">
        <v>212</v>
      </c>
      <c r="E78" s="210" t="s">
        <v>165</v>
      </c>
      <c r="F78" s="210"/>
      <c r="G78" s="83" t="s">
        <v>101</v>
      </c>
      <c r="H78" s="84">
        <v>4</v>
      </c>
      <c r="I78" s="85">
        <v>1.1000000000000001</v>
      </c>
      <c r="J78" s="85">
        <v>4.4000000000000004</v>
      </c>
    </row>
    <row r="79" spans="1:10" ht="24" customHeight="1" x14ac:dyDescent="0.25">
      <c r="A79" s="168" t="s">
        <v>162</v>
      </c>
      <c r="B79" s="82" t="s">
        <v>213</v>
      </c>
      <c r="C79" s="168" t="s">
        <v>95</v>
      </c>
      <c r="D79" s="168" t="s">
        <v>214</v>
      </c>
      <c r="E79" s="210" t="s">
        <v>165</v>
      </c>
      <c r="F79" s="210"/>
      <c r="G79" s="83" t="s">
        <v>102</v>
      </c>
      <c r="H79" s="84">
        <v>7.96</v>
      </c>
      <c r="I79" s="85">
        <v>56.31</v>
      </c>
      <c r="J79" s="85">
        <v>448.22</v>
      </c>
    </row>
    <row r="80" spans="1:10" ht="24" customHeight="1" x14ac:dyDescent="0.25">
      <c r="A80" s="168" t="s">
        <v>162</v>
      </c>
      <c r="B80" s="82" t="s">
        <v>215</v>
      </c>
      <c r="C80" s="168" t="s">
        <v>95</v>
      </c>
      <c r="D80" s="168" t="s">
        <v>216</v>
      </c>
      <c r="E80" s="210" t="s">
        <v>165</v>
      </c>
      <c r="F80" s="210"/>
      <c r="G80" s="83" t="s">
        <v>101</v>
      </c>
      <c r="H80" s="84">
        <v>2</v>
      </c>
      <c r="I80" s="85">
        <v>7.03</v>
      </c>
      <c r="J80" s="85">
        <v>14.06</v>
      </c>
    </row>
    <row r="81" spans="1:10" ht="24" customHeight="1" x14ac:dyDescent="0.25">
      <c r="A81" s="169"/>
      <c r="B81" s="169"/>
      <c r="C81" s="169"/>
      <c r="D81" s="169"/>
      <c r="E81" s="169" t="s">
        <v>173</v>
      </c>
      <c r="F81" s="86">
        <v>197.84</v>
      </c>
      <c r="G81" s="169" t="s">
        <v>174</v>
      </c>
      <c r="H81" s="86">
        <v>0</v>
      </c>
      <c r="I81" s="169" t="s">
        <v>175</v>
      </c>
      <c r="J81" s="86">
        <v>197.84</v>
      </c>
    </row>
    <row r="82" spans="1:10" x14ac:dyDescent="0.25">
      <c r="A82" s="169"/>
      <c r="B82" s="169"/>
      <c r="C82" s="169"/>
      <c r="D82" s="169"/>
      <c r="E82" s="169" t="s">
        <v>176</v>
      </c>
      <c r="F82" s="86">
        <v>306.2</v>
      </c>
      <c r="G82" s="169"/>
      <c r="H82" s="207" t="s">
        <v>177</v>
      </c>
      <c r="I82" s="207"/>
      <c r="J82" s="86">
        <v>1783.29</v>
      </c>
    </row>
    <row r="83" spans="1:10" ht="15" customHeight="1" thickBot="1" x14ac:dyDescent="0.3">
      <c r="A83" s="162"/>
      <c r="B83" s="162"/>
      <c r="C83" s="162"/>
      <c r="D83" s="162"/>
      <c r="E83" s="162"/>
      <c r="F83" s="162"/>
      <c r="G83" s="162" t="s">
        <v>178</v>
      </c>
      <c r="H83" s="87">
        <v>1</v>
      </c>
      <c r="I83" s="162" t="s">
        <v>179</v>
      </c>
      <c r="J83" s="164">
        <v>1783.29</v>
      </c>
    </row>
    <row r="84" spans="1:10" ht="30" customHeight="1" thickTop="1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0.95" customHeight="1" x14ac:dyDescent="0.25">
      <c r="A85" s="170" t="s">
        <v>369</v>
      </c>
      <c r="B85" s="67" t="s">
        <v>88</v>
      </c>
      <c r="C85" s="170" t="s">
        <v>89</v>
      </c>
      <c r="D85" s="170" t="s">
        <v>79</v>
      </c>
      <c r="E85" s="196" t="s">
        <v>149</v>
      </c>
      <c r="F85" s="196"/>
      <c r="G85" s="72" t="s">
        <v>90</v>
      </c>
      <c r="H85" s="67" t="s">
        <v>91</v>
      </c>
      <c r="I85" s="67" t="s">
        <v>92</v>
      </c>
      <c r="J85" s="67" t="s">
        <v>80</v>
      </c>
    </row>
    <row r="86" spans="1:10" ht="18" customHeight="1" x14ac:dyDescent="0.25">
      <c r="A86" s="171" t="s">
        <v>150</v>
      </c>
      <c r="B86" s="74" t="s">
        <v>103</v>
      </c>
      <c r="C86" s="171" t="s">
        <v>95</v>
      </c>
      <c r="D86" s="171" t="s">
        <v>76</v>
      </c>
      <c r="E86" s="219" t="s">
        <v>217</v>
      </c>
      <c r="F86" s="219"/>
      <c r="G86" s="75" t="s">
        <v>6</v>
      </c>
      <c r="H86" s="77">
        <v>1</v>
      </c>
      <c r="I86" s="76">
        <v>0.36</v>
      </c>
      <c r="J86" s="76">
        <v>0.36</v>
      </c>
    </row>
    <row r="87" spans="1:10" ht="24" customHeight="1" x14ac:dyDescent="0.25">
      <c r="A87" s="167" t="s">
        <v>152</v>
      </c>
      <c r="B87" s="78" t="s">
        <v>218</v>
      </c>
      <c r="C87" s="167" t="s">
        <v>95</v>
      </c>
      <c r="D87" s="167" t="s">
        <v>219</v>
      </c>
      <c r="E87" s="209" t="s">
        <v>220</v>
      </c>
      <c r="F87" s="209"/>
      <c r="G87" s="79" t="s">
        <v>221</v>
      </c>
      <c r="H87" s="80">
        <v>1E-3</v>
      </c>
      <c r="I87" s="81">
        <v>52.9</v>
      </c>
      <c r="J87" s="81">
        <v>0.05</v>
      </c>
    </row>
    <row r="88" spans="1:10" ht="36" customHeight="1" x14ac:dyDescent="0.25">
      <c r="A88" s="167" t="s">
        <v>152</v>
      </c>
      <c r="B88" s="78" t="s">
        <v>222</v>
      </c>
      <c r="C88" s="167" t="s">
        <v>95</v>
      </c>
      <c r="D88" s="167" t="s">
        <v>223</v>
      </c>
      <c r="E88" s="209" t="s">
        <v>158</v>
      </c>
      <c r="F88" s="209"/>
      <c r="G88" s="79" t="s">
        <v>159</v>
      </c>
      <c r="H88" s="80">
        <v>2.5000000000000001E-3</v>
      </c>
      <c r="I88" s="81">
        <v>15.48</v>
      </c>
      <c r="J88" s="81">
        <v>0.03</v>
      </c>
    </row>
    <row r="89" spans="1:10" ht="24" customHeight="1" x14ac:dyDescent="0.25">
      <c r="A89" s="167" t="s">
        <v>152</v>
      </c>
      <c r="B89" s="78" t="s">
        <v>224</v>
      </c>
      <c r="C89" s="167" t="s">
        <v>95</v>
      </c>
      <c r="D89" s="167" t="s">
        <v>225</v>
      </c>
      <c r="E89" s="209" t="s">
        <v>158</v>
      </c>
      <c r="F89" s="209"/>
      <c r="G89" s="79" t="s">
        <v>159</v>
      </c>
      <c r="H89" s="80">
        <v>2.5000000000000001E-3</v>
      </c>
      <c r="I89" s="81">
        <v>18.5</v>
      </c>
      <c r="J89" s="81">
        <v>0.04</v>
      </c>
    </row>
    <row r="90" spans="1:10" ht="24" customHeight="1" x14ac:dyDescent="0.25">
      <c r="A90" s="167" t="s">
        <v>152</v>
      </c>
      <c r="B90" s="78" t="s">
        <v>160</v>
      </c>
      <c r="C90" s="167" t="s">
        <v>95</v>
      </c>
      <c r="D90" s="167" t="s">
        <v>161</v>
      </c>
      <c r="E90" s="209" t="s">
        <v>158</v>
      </c>
      <c r="F90" s="209"/>
      <c r="G90" s="79" t="s">
        <v>159</v>
      </c>
      <c r="H90" s="80">
        <v>7.4999999999999997E-3</v>
      </c>
      <c r="I90" s="81">
        <v>15.33</v>
      </c>
      <c r="J90" s="81">
        <v>0.11</v>
      </c>
    </row>
    <row r="91" spans="1:10" ht="24" customHeight="1" x14ac:dyDescent="0.25">
      <c r="A91" s="167" t="s">
        <v>152</v>
      </c>
      <c r="B91" s="78" t="s">
        <v>226</v>
      </c>
      <c r="C91" s="167" t="s">
        <v>95</v>
      </c>
      <c r="D91" s="167" t="s">
        <v>227</v>
      </c>
      <c r="E91" s="209" t="s">
        <v>158</v>
      </c>
      <c r="F91" s="209"/>
      <c r="G91" s="79" t="s">
        <v>159</v>
      </c>
      <c r="H91" s="80">
        <v>2E-3</v>
      </c>
      <c r="I91" s="81">
        <v>58.04</v>
      </c>
      <c r="J91" s="81">
        <v>0.11</v>
      </c>
    </row>
    <row r="92" spans="1:10" ht="24" customHeight="1" x14ac:dyDescent="0.25">
      <c r="A92" s="168" t="s">
        <v>162</v>
      </c>
      <c r="B92" s="82" t="s">
        <v>228</v>
      </c>
      <c r="C92" s="168" t="s">
        <v>95</v>
      </c>
      <c r="D92" s="168" t="s">
        <v>229</v>
      </c>
      <c r="E92" s="210" t="s">
        <v>165</v>
      </c>
      <c r="F92" s="210"/>
      <c r="G92" s="83" t="s">
        <v>102</v>
      </c>
      <c r="H92" s="84">
        <v>2.8860000000000001E-3</v>
      </c>
      <c r="I92" s="85">
        <v>8.2100000000000009</v>
      </c>
      <c r="J92" s="85">
        <v>0.02</v>
      </c>
    </row>
    <row r="93" spans="1:10" ht="24" customHeight="1" x14ac:dyDescent="0.25">
      <c r="A93" s="169"/>
      <c r="B93" s="169"/>
      <c r="C93" s="169"/>
      <c r="D93" s="169"/>
      <c r="E93" s="169" t="s">
        <v>173</v>
      </c>
      <c r="F93" s="86">
        <v>0.24</v>
      </c>
      <c r="G93" s="169" t="s">
        <v>174</v>
      </c>
      <c r="H93" s="86">
        <v>0</v>
      </c>
      <c r="I93" s="169" t="s">
        <v>175</v>
      </c>
      <c r="J93" s="86">
        <v>0.24</v>
      </c>
    </row>
    <row r="94" spans="1:10" x14ac:dyDescent="0.25">
      <c r="A94" s="169"/>
      <c r="B94" s="169"/>
      <c r="C94" s="169"/>
      <c r="D94" s="169"/>
      <c r="E94" s="169" t="s">
        <v>176</v>
      </c>
      <c r="F94" s="86">
        <v>7.0000000000000007E-2</v>
      </c>
      <c r="G94" s="169"/>
      <c r="H94" s="207" t="s">
        <v>177</v>
      </c>
      <c r="I94" s="207"/>
      <c r="J94" s="86">
        <v>0.43</v>
      </c>
    </row>
    <row r="95" spans="1:10" ht="15" customHeight="1" thickBot="1" x14ac:dyDescent="0.3">
      <c r="A95" s="162"/>
      <c r="B95" s="162"/>
      <c r="C95" s="162"/>
      <c r="D95" s="162"/>
      <c r="E95" s="162"/>
      <c r="F95" s="162"/>
      <c r="G95" s="162" t="s">
        <v>178</v>
      </c>
      <c r="H95" s="87">
        <v>738.4</v>
      </c>
      <c r="I95" s="162" t="s">
        <v>179</v>
      </c>
      <c r="J95" s="164">
        <v>317.51</v>
      </c>
    </row>
    <row r="96" spans="1:10" ht="30" customHeight="1" thickTop="1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0.95" customHeight="1" x14ac:dyDescent="0.25">
      <c r="A97" s="161" t="s">
        <v>82</v>
      </c>
      <c r="B97" s="161"/>
      <c r="C97" s="161"/>
      <c r="D97" s="161" t="s">
        <v>83</v>
      </c>
      <c r="E97" s="161"/>
      <c r="F97" s="197"/>
      <c r="G97" s="197"/>
      <c r="H97" s="73"/>
      <c r="I97" s="161"/>
      <c r="J97" s="68">
        <v>24154.76</v>
      </c>
    </row>
    <row r="98" spans="1:10" ht="24" customHeight="1" x14ac:dyDescent="0.25">
      <c r="A98" s="170" t="s">
        <v>104</v>
      </c>
      <c r="B98" s="67" t="s">
        <v>88</v>
      </c>
      <c r="C98" s="170" t="s">
        <v>89</v>
      </c>
      <c r="D98" s="170" t="s">
        <v>79</v>
      </c>
      <c r="E98" s="196" t="s">
        <v>149</v>
      </c>
      <c r="F98" s="196"/>
      <c r="G98" s="72" t="s">
        <v>90</v>
      </c>
      <c r="H98" s="67" t="s">
        <v>91</v>
      </c>
      <c r="I98" s="67" t="s">
        <v>92</v>
      </c>
      <c r="J98" s="67" t="s">
        <v>80</v>
      </c>
    </row>
    <row r="99" spans="1:10" ht="18" customHeight="1" x14ac:dyDescent="0.25">
      <c r="A99" s="171" t="s">
        <v>150</v>
      </c>
      <c r="B99" s="74" t="s">
        <v>105</v>
      </c>
      <c r="C99" s="171" t="s">
        <v>106</v>
      </c>
      <c r="D99" s="171" t="s">
        <v>107</v>
      </c>
      <c r="E99" s="219" t="s">
        <v>217</v>
      </c>
      <c r="F99" s="219"/>
      <c r="G99" s="75" t="s">
        <v>98</v>
      </c>
      <c r="H99" s="77">
        <v>1</v>
      </c>
      <c r="I99" s="76">
        <v>10003.629999999999</v>
      </c>
      <c r="J99" s="76">
        <v>10003.629999999999</v>
      </c>
    </row>
    <row r="100" spans="1:10" ht="24" customHeight="1" x14ac:dyDescent="0.25">
      <c r="A100" s="167" t="s">
        <v>152</v>
      </c>
      <c r="B100" s="78" t="s">
        <v>230</v>
      </c>
      <c r="C100" s="167" t="s">
        <v>95</v>
      </c>
      <c r="D100" s="167" t="s">
        <v>231</v>
      </c>
      <c r="E100" s="209" t="s">
        <v>158</v>
      </c>
      <c r="F100" s="209"/>
      <c r="G100" s="79" t="s">
        <v>98</v>
      </c>
      <c r="H100" s="80">
        <v>1</v>
      </c>
      <c r="I100" s="81">
        <v>2927.97</v>
      </c>
      <c r="J100" s="81">
        <v>2927.97</v>
      </c>
    </row>
    <row r="101" spans="1:10" ht="24" customHeight="1" x14ac:dyDescent="0.25">
      <c r="A101" s="167" t="s">
        <v>152</v>
      </c>
      <c r="B101" s="78" t="s">
        <v>232</v>
      </c>
      <c r="C101" s="167" t="s">
        <v>95</v>
      </c>
      <c r="D101" s="167" t="s">
        <v>233</v>
      </c>
      <c r="E101" s="209" t="s">
        <v>158</v>
      </c>
      <c r="F101" s="209"/>
      <c r="G101" s="79" t="s">
        <v>98</v>
      </c>
      <c r="H101" s="80">
        <v>0.55000000000000004</v>
      </c>
      <c r="I101" s="81">
        <v>12864.84</v>
      </c>
      <c r="J101" s="81">
        <v>7075.66</v>
      </c>
    </row>
    <row r="102" spans="1:10" ht="24" customHeight="1" x14ac:dyDescent="0.25">
      <c r="A102" s="169"/>
      <c r="B102" s="169"/>
      <c r="C102" s="169"/>
      <c r="D102" s="169"/>
      <c r="E102" s="169" t="s">
        <v>173</v>
      </c>
      <c r="F102" s="86">
        <v>9627.1299999999992</v>
      </c>
      <c r="G102" s="169" t="s">
        <v>174</v>
      </c>
      <c r="H102" s="86">
        <v>0</v>
      </c>
      <c r="I102" s="169" t="s">
        <v>175</v>
      </c>
      <c r="J102" s="86">
        <v>9627.1299999999992</v>
      </c>
    </row>
    <row r="103" spans="1:10" x14ac:dyDescent="0.25">
      <c r="A103" s="169"/>
      <c r="B103" s="169"/>
      <c r="C103" s="169"/>
      <c r="D103" s="169"/>
      <c r="E103" s="169" t="s">
        <v>176</v>
      </c>
      <c r="F103" s="86">
        <v>2073.75</v>
      </c>
      <c r="G103" s="169"/>
      <c r="H103" s="207" t="s">
        <v>177</v>
      </c>
      <c r="I103" s="207"/>
      <c r="J103" s="86">
        <v>12077.38</v>
      </c>
    </row>
    <row r="104" spans="1:10" ht="15" customHeight="1" thickBot="1" x14ac:dyDescent="0.3">
      <c r="A104" s="162"/>
      <c r="B104" s="162"/>
      <c r="C104" s="162"/>
      <c r="D104" s="162"/>
      <c r="E104" s="162"/>
      <c r="F104" s="162"/>
      <c r="G104" s="162" t="s">
        <v>178</v>
      </c>
      <c r="H104" s="87">
        <v>2</v>
      </c>
      <c r="I104" s="162" t="s">
        <v>179</v>
      </c>
      <c r="J104" s="164">
        <v>24154.76</v>
      </c>
    </row>
    <row r="105" spans="1:10" ht="30" customHeight="1" thickTop="1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0.95" customHeight="1" x14ac:dyDescent="0.25">
      <c r="A106" s="161" t="s">
        <v>84</v>
      </c>
      <c r="B106" s="161"/>
      <c r="C106" s="161"/>
      <c r="D106" s="161" t="s">
        <v>17</v>
      </c>
      <c r="E106" s="161"/>
      <c r="F106" s="197"/>
      <c r="G106" s="197"/>
      <c r="H106" s="73"/>
      <c r="I106" s="161"/>
      <c r="J106" s="68">
        <v>119857.19</v>
      </c>
    </row>
    <row r="107" spans="1:10" ht="24" customHeight="1" x14ac:dyDescent="0.25">
      <c r="A107" s="161" t="s">
        <v>108</v>
      </c>
      <c r="B107" s="161"/>
      <c r="C107" s="161"/>
      <c r="D107" s="161" t="s">
        <v>109</v>
      </c>
      <c r="E107" s="161"/>
      <c r="F107" s="197"/>
      <c r="G107" s="197"/>
      <c r="H107" s="73"/>
      <c r="I107" s="161"/>
      <c r="J107" s="68">
        <v>69308.61</v>
      </c>
    </row>
    <row r="108" spans="1:10" ht="24" customHeight="1" x14ac:dyDescent="0.25">
      <c r="A108" s="170" t="s">
        <v>110</v>
      </c>
      <c r="B108" s="67" t="s">
        <v>88</v>
      </c>
      <c r="C108" s="170" t="s">
        <v>89</v>
      </c>
      <c r="D108" s="170" t="s">
        <v>79</v>
      </c>
      <c r="E108" s="196" t="s">
        <v>149</v>
      </c>
      <c r="F108" s="196"/>
      <c r="G108" s="72" t="s">
        <v>90</v>
      </c>
      <c r="H108" s="67" t="s">
        <v>91</v>
      </c>
      <c r="I108" s="67" t="s">
        <v>92</v>
      </c>
      <c r="J108" s="67" t="s">
        <v>80</v>
      </c>
    </row>
    <row r="109" spans="1:10" ht="18" customHeight="1" x14ac:dyDescent="0.25">
      <c r="A109" s="171" t="s">
        <v>150</v>
      </c>
      <c r="B109" s="74" t="s">
        <v>111</v>
      </c>
      <c r="C109" s="171" t="s">
        <v>95</v>
      </c>
      <c r="D109" s="171" t="s">
        <v>18</v>
      </c>
      <c r="E109" s="219" t="s">
        <v>234</v>
      </c>
      <c r="F109" s="219"/>
      <c r="G109" s="75" t="s">
        <v>8</v>
      </c>
      <c r="H109" s="77">
        <v>1</v>
      </c>
      <c r="I109" s="76">
        <v>8.2100000000000009</v>
      </c>
      <c r="J109" s="76">
        <v>8.2100000000000009</v>
      </c>
    </row>
    <row r="110" spans="1:10" ht="60" customHeight="1" x14ac:dyDescent="0.25">
      <c r="A110" s="167" t="s">
        <v>152</v>
      </c>
      <c r="B110" s="78" t="s">
        <v>235</v>
      </c>
      <c r="C110" s="167" t="s">
        <v>95</v>
      </c>
      <c r="D110" s="167" t="s">
        <v>236</v>
      </c>
      <c r="E110" s="209" t="s">
        <v>220</v>
      </c>
      <c r="F110" s="209"/>
      <c r="G110" s="79" t="s">
        <v>221</v>
      </c>
      <c r="H110" s="80">
        <v>5.0500000000000003E-2</v>
      </c>
      <c r="I110" s="81">
        <v>87.09</v>
      </c>
      <c r="J110" s="81">
        <v>4.3899999999999997</v>
      </c>
    </row>
    <row r="111" spans="1:10" ht="60" customHeight="1" x14ac:dyDescent="0.25">
      <c r="A111" s="167" t="s">
        <v>152</v>
      </c>
      <c r="B111" s="78" t="s">
        <v>237</v>
      </c>
      <c r="C111" s="167" t="s">
        <v>95</v>
      </c>
      <c r="D111" s="167" t="s">
        <v>238</v>
      </c>
      <c r="E111" s="209" t="s">
        <v>220</v>
      </c>
      <c r="F111" s="209"/>
      <c r="G111" s="79" t="s">
        <v>239</v>
      </c>
      <c r="H111" s="80">
        <v>6.1100000000000002E-2</v>
      </c>
      <c r="I111" s="81">
        <v>34.630000000000003</v>
      </c>
      <c r="J111" s="81">
        <v>2.11</v>
      </c>
    </row>
    <row r="112" spans="1:10" ht="60" customHeight="1" x14ac:dyDescent="0.25">
      <c r="A112" s="167" t="s">
        <v>152</v>
      </c>
      <c r="B112" s="78" t="s">
        <v>160</v>
      </c>
      <c r="C112" s="167" t="s">
        <v>95</v>
      </c>
      <c r="D112" s="167" t="s">
        <v>161</v>
      </c>
      <c r="E112" s="209" t="s">
        <v>158</v>
      </c>
      <c r="F112" s="209"/>
      <c r="G112" s="79" t="s">
        <v>159</v>
      </c>
      <c r="H112" s="80">
        <v>0.1116</v>
      </c>
      <c r="I112" s="81">
        <v>15.33</v>
      </c>
      <c r="J112" s="81">
        <v>1.71</v>
      </c>
    </row>
    <row r="113" spans="1:10" ht="24" customHeight="1" x14ac:dyDescent="0.25">
      <c r="A113" s="169"/>
      <c r="B113" s="169"/>
      <c r="C113" s="169"/>
      <c r="D113" s="169"/>
      <c r="E113" s="169" t="s">
        <v>173</v>
      </c>
      <c r="F113" s="86">
        <v>2.86</v>
      </c>
      <c r="G113" s="169" t="s">
        <v>174</v>
      </c>
      <c r="H113" s="86">
        <v>0</v>
      </c>
      <c r="I113" s="169" t="s">
        <v>175</v>
      </c>
      <c r="J113" s="86">
        <v>2.86</v>
      </c>
    </row>
    <row r="114" spans="1:10" x14ac:dyDescent="0.25">
      <c r="A114" s="169"/>
      <c r="B114" s="169"/>
      <c r="C114" s="169"/>
      <c r="D114" s="169"/>
      <c r="E114" s="169" t="s">
        <v>176</v>
      </c>
      <c r="F114" s="86">
        <v>1.7</v>
      </c>
      <c r="G114" s="169"/>
      <c r="H114" s="207" t="s">
        <v>177</v>
      </c>
      <c r="I114" s="207"/>
      <c r="J114" s="86">
        <v>9.91</v>
      </c>
    </row>
    <row r="115" spans="1:10" ht="15" customHeight="1" thickBot="1" x14ac:dyDescent="0.3">
      <c r="A115" s="162"/>
      <c r="B115" s="162"/>
      <c r="C115" s="162"/>
      <c r="D115" s="162"/>
      <c r="E115" s="162"/>
      <c r="F115" s="162"/>
      <c r="G115" s="162" t="s">
        <v>178</v>
      </c>
      <c r="H115" s="87">
        <v>166.14</v>
      </c>
      <c r="I115" s="162" t="s">
        <v>179</v>
      </c>
      <c r="J115" s="164">
        <v>1646.44</v>
      </c>
    </row>
    <row r="116" spans="1:10" ht="30" customHeight="1" thickTop="1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0" ht="0.95" customHeight="1" x14ac:dyDescent="0.25">
      <c r="A117" s="170" t="s">
        <v>112</v>
      </c>
      <c r="B117" s="67" t="s">
        <v>88</v>
      </c>
      <c r="C117" s="170" t="s">
        <v>89</v>
      </c>
      <c r="D117" s="170" t="s">
        <v>79</v>
      </c>
      <c r="E117" s="196" t="s">
        <v>149</v>
      </c>
      <c r="F117" s="196"/>
      <c r="G117" s="72" t="s">
        <v>90</v>
      </c>
      <c r="H117" s="67" t="s">
        <v>91</v>
      </c>
      <c r="I117" s="67" t="s">
        <v>92</v>
      </c>
      <c r="J117" s="67" t="s">
        <v>80</v>
      </c>
    </row>
    <row r="118" spans="1:10" ht="18" customHeight="1" x14ac:dyDescent="0.25">
      <c r="A118" s="171" t="s">
        <v>150</v>
      </c>
      <c r="B118" s="74" t="s">
        <v>113</v>
      </c>
      <c r="C118" s="171" t="s">
        <v>95</v>
      </c>
      <c r="D118" s="171" t="s">
        <v>25</v>
      </c>
      <c r="E118" s="219" t="s">
        <v>234</v>
      </c>
      <c r="F118" s="219"/>
      <c r="G118" s="75" t="s">
        <v>8</v>
      </c>
      <c r="H118" s="77">
        <v>1</v>
      </c>
      <c r="I118" s="76">
        <v>1.44</v>
      </c>
      <c r="J118" s="76">
        <v>1.44</v>
      </c>
    </row>
    <row r="119" spans="1:10" ht="48" customHeight="1" x14ac:dyDescent="0.25">
      <c r="A119" s="167" t="s">
        <v>152</v>
      </c>
      <c r="B119" s="78" t="s">
        <v>240</v>
      </c>
      <c r="C119" s="167" t="s">
        <v>95</v>
      </c>
      <c r="D119" s="167" t="s">
        <v>241</v>
      </c>
      <c r="E119" s="209" t="s">
        <v>220</v>
      </c>
      <c r="F119" s="209"/>
      <c r="G119" s="79" t="s">
        <v>221</v>
      </c>
      <c r="H119" s="80">
        <v>3.0000000000000001E-3</v>
      </c>
      <c r="I119" s="81">
        <v>121.42</v>
      </c>
      <c r="J119" s="81">
        <v>0.36</v>
      </c>
    </row>
    <row r="120" spans="1:10" ht="48" customHeight="1" x14ac:dyDescent="0.25">
      <c r="A120" s="167" t="s">
        <v>152</v>
      </c>
      <c r="B120" s="78" t="s">
        <v>242</v>
      </c>
      <c r="C120" s="167" t="s">
        <v>95</v>
      </c>
      <c r="D120" s="167" t="s">
        <v>243</v>
      </c>
      <c r="E120" s="209" t="s">
        <v>220</v>
      </c>
      <c r="F120" s="209"/>
      <c r="G120" s="79" t="s">
        <v>221</v>
      </c>
      <c r="H120" s="80">
        <v>8.0000000000000002E-3</v>
      </c>
      <c r="I120" s="81">
        <v>120.94</v>
      </c>
      <c r="J120" s="81">
        <v>0.96</v>
      </c>
    </row>
    <row r="121" spans="1:10" ht="36" customHeight="1" x14ac:dyDescent="0.25">
      <c r="A121" s="167" t="s">
        <v>152</v>
      </c>
      <c r="B121" s="78" t="s">
        <v>160</v>
      </c>
      <c r="C121" s="167" t="s">
        <v>95</v>
      </c>
      <c r="D121" s="167" t="s">
        <v>161</v>
      </c>
      <c r="E121" s="209" t="s">
        <v>158</v>
      </c>
      <c r="F121" s="209"/>
      <c r="G121" s="79" t="s">
        <v>159</v>
      </c>
      <c r="H121" s="80">
        <v>8.0000000000000002E-3</v>
      </c>
      <c r="I121" s="81">
        <v>15.33</v>
      </c>
      <c r="J121" s="81">
        <v>0.12</v>
      </c>
    </row>
    <row r="122" spans="1:10" ht="24" customHeight="1" x14ac:dyDescent="0.25">
      <c r="A122" s="169"/>
      <c r="B122" s="169"/>
      <c r="C122" s="169"/>
      <c r="D122" s="169"/>
      <c r="E122" s="169" t="s">
        <v>173</v>
      </c>
      <c r="F122" s="86">
        <v>0.22</v>
      </c>
      <c r="G122" s="169" t="s">
        <v>174</v>
      </c>
      <c r="H122" s="86">
        <v>0</v>
      </c>
      <c r="I122" s="169" t="s">
        <v>175</v>
      </c>
      <c r="J122" s="86">
        <v>0.22</v>
      </c>
    </row>
    <row r="123" spans="1:10" x14ac:dyDescent="0.25">
      <c r="A123" s="169"/>
      <c r="B123" s="169"/>
      <c r="C123" s="169"/>
      <c r="D123" s="169"/>
      <c r="E123" s="169" t="s">
        <v>176</v>
      </c>
      <c r="F123" s="86">
        <v>0.28999999999999998</v>
      </c>
      <c r="G123" s="169"/>
      <c r="H123" s="207" t="s">
        <v>177</v>
      </c>
      <c r="I123" s="207"/>
      <c r="J123" s="86">
        <v>1.73</v>
      </c>
    </row>
    <row r="124" spans="1:10" ht="15" customHeight="1" thickBot="1" x14ac:dyDescent="0.3">
      <c r="A124" s="162"/>
      <c r="B124" s="162"/>
      <c r="C124" s="162"/>
      <c r="D124" s="162"/>
      <c r="E124" s="162"/>
      <c r="F124" s="162"/>
      <c r="G124" s="162" t="s">
        <v>178</v>
      </c>
      <c r="H124" s="87">
        <v>80.34</v>
      </c>
      <c r="I124" s="162" t="s">
        <v>179</v>
      </c>
      <c r="J124" s="164">
        <v>138.97999999999999</v>
      </c>
    </row>
    <row r="125" spans="1:10" ht="30" customHeight="1" thickTop="1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1:10" ht="0.95" customHeight="1" x14ac:dyDescent="0.25">
      <c r="A126" s="170" t="s">
        <v>114</v>
      </c>
      <c r="B126" s="67" t="s">
        <v>88</v>
      </c>
      <c r="C126" s="170" t="s">
        <v>89</v>
      </c>
      <c r="D126" s="170" t="s">
        <v>79</v>
      </c>
      <c r="E126" s="196" t="s">
        <v>149</v>
      </c>
      <c r="F126" s="196"/>
      <c r="G126" s="72" t="s">
        <v>90</v>
      </c>
      <c r="H126" s="67" t="s">
        <v>91</v>
      </c>
      <c r="I126" s="67" t="s">
        <v>92</v>
      </c>
      <c r="J126" s="67" t="s">
        <v>80</v>
      </c>
    </row>
    <row r="127" spans="1:10" ht="18" customHeight="1" x14ac:dyDescent="0.25">
      <c r="A127" s="171" t="s">
        <v>150</v>
      </c>
      <c r="B127" s="74" t="s">
        <v>115</v>
      </c>
      <c r="C127" s="171" t="s">
        <v>95</v>
      </c>
      <c r="D127" s="171" t="s">
        <v>27</v>
      </c>
      <c r="E127" s="219" t="s">
        <v>234</v>
      </c>
      <c r="F127" s="219"/>
      <c r="G127" s="75" t="s">
        <v>116</v>
      </c>
      <c r="H127" s="77">
        <v>1</v>
      </c>
      <c r="I127" s="76">
        <v>1.34</v>
      </c>
      <c r="J127" s="76">
        <v>1.34</v>
      </c>
    </row>
    <row r="128" spans="1:10" ht="24" customHeight="1" x14ac:dyDescent="0.25">
      <c r="A128" s="167" t="s">
        <v>152</v>
      </c>
      <c r="B128" s="78" t="s">
        <v>240</v>
      </c>
      <c r="C128" s="167" t="s">
        <v>95</v>
      </c>
      <c r="D128" s="167" t="s">
        <v>241</v>
      </c>
      <c r="E128" s="209" t="s">
        <v>220</v>
      </c>
      <c r="F128" s="209"/>
      <c r="G128" s="79" t="s">
        <v>221</v>
      </c>
      <c r="H128" s="80">
        <v>1.11E-2</v>
      </c>
      <c r="I128" s="81">
        <v>121.42</v>
      </c>
      <c r="J128" s="81">
        <v>1.34</v>
      </c>
    </row>
    <row r="129" spans="1:10" ht="48" customHeight="1" x14ac:dyDescent="0.25">
      <c r="A129" s="169"/>
      <c r="B129" s="169"/>
      <c r="C129" s="169"/>
      <c r="D129" s="169"/>
      <c r="E129" s="169" t="s">
        <v>173</v>
      </c>
      <c r="F129" s="86">
        <v>0.12</v>
      </c>
      <c r="G129" s="169" t="s">
        <v>174</v>
      </c>
      <c r="H129" s="86">
        <v>0</v>
      </c>
      <c r="I129" s="169" t="s">
        <v>175</v>
      </c>
      <c r="J129" s="86">
        <v>0.12</v>
      </c>
    </row>
    <row r="130" spans="1:10" x14ac:dyDescent="0.25">
      <c r="A130" s="169"/>
      <c r="B130" s="169"/>
      <c r="C130" s="169"/>
      <c r="D130" s="169"/>
      <c r="E130" s="169" t="s">
        <v>176</v>
      </c>
      <c r="F130" s="86">
        <v>0.27</v>
      </c>
      <c r="G130" s="169"/>
      <c r="H130" s="207" t="s">
        <v>177</v>
      </c>
      <c r="I130" s="207"/>
      <c r="J130" s="86">
        <v>1.61</v>
      </c>
    </row>
    <row r="131" spans="1:10" ht="15" customHeight="1" thickBot="1" x14ac:dyDescent="0.3">
      <c r="A131" s="162"/>
      <c r="B131" s="162"/>
      <c r="C131" s="162"/>
      <c r="D131" s="162"/>
      <c r="E131" s="162"/>
      <c r="F131" s="162"/>
      <c r="G131" s="162" t="s">
        <v>178</v>
      </c>
      <c r="H131" s="87">
        <v>80.34</v>
      </c>
      <c r="I131" s="162" t="s">
        <v>179</v>
      </c>
      <c r="J131" s="164">
        <v>129.34</v>
      </c>
    </row>
    <row r="132" spans="1:10" ht="30" customHeight="1" thickTop="1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</row>
    <row r="133" spans="1:10" ht="0.95" customHeight="1" x14ac:dyDescent="0.25">
      <c r="A133" s="170" t="s">
        <v>117</v>
      </c>
      <c r="B133" s="67" t="s">
        <v>88</v>
      </c>
      <c r="C133" s="170" t="s">
        <v>89</v>
      </c>
      <c r="D133" s="170" t="s">
        <v>79</v>
      </c>
      <c r="E133" s="196" t="s">
        <v>149</v>
      </c>
      <c r="F133" s="196"/>
      <c r="G133" s="72" t="s">
        <v>90</v>
      </c>
      <c r="H133" s="67" t="s">
        <v>91</v>
      </c>
      <c r="I133" s="67" t="s">
        <v>92</v>
      </c>
      <c r="J133" s="67" t="s">
        <v>80</v>
      </c>
    </row>
    <row r="134" spans="1:10" ht="18" customHeight="1" x14ac:dyDescent="0.25">
      <c r="A134" s="171" t="s">
        <v>150</v>
      </c>
      <c r="B134" s="74" t="s">
        <v>118</v>
      </c>
      <c r="C134" s="171" t="s">
        <v>95</v>
      </c>
      <c r="D134" s="171" t="s">
        <v>30</v>
      </c>
      <c r="E134" s="219" t="s">
        <v>234</v>
      </c>
      <c r="F134" s="219"/>
      <c r="G134" s="75" t="s">
        <v>8</v>
      </c>
      <c r="H134" s="77">
        <v>1</v>
      </c>
      <c r="I134" s="76">
        <v>0.85</v>
      </c>
      <c r="J134" s="76">
        <v>0.85</v>
      </c>
    </row>
    <row r="135" spans="1:10" ht="24" customHeight="1" x14ac:dyDescent="0.25">
      <c r="A135" s="167" t="s">
        <v>152</v>
      </c>
      <c r="B135" s="78" t="s">
        <v>244</v>
      </c>
      <c r="C135" s="167" t="s">
        <v>95</v>
      </c>
      <c r="D135" s="167" t="s">
        <v>245</v>
      </c>
      <c r="E135" s="209" t="s">
        <v>220</v>
      </c>
      <c r="F135" s="209"/>
      <c r="G135" s="79" t="s">
        <v>221</v>
      </c>
      <c r="H135" s="80">
        <v>2.9867000000000001E-3</v>
      </c>
      <c r="I135" s="81">
        <v>156.01</v>
      </c>
      <c r="J135" s="81">
        <v>0.46</v>
      </c>
    </row>
    <row r="136" spans="1:10" ht="24" customHeight="1" x14ac:dyDescent="0.25">
      <c r="A136" s="167" t="s">
        <v>152</v>
      </c>
      <c r="B136" s="78" t="s">
        <v>160</v>
      </c>
      <c r="C136" s="167" t="s">
        <v>95</v>
      </c>
      <c r="D136" s="167" t="s">
        <v>161</v>
      </c>
      <c r="E136" s="209" t="s">
        <v>158</v>
      </c>
      <c r="F136" s="209"/>
      <c r="G136" s="79" t="s">
        <v>159</v>
      </c>
      <c r="H136" s="80">
        <v>2.5499999999999998E-2</v>
      </c>
      <c r="I136" s="81">
        <v>15.33</v>
      </c>
      <c r="J136" s="81">
        <v>0.39</v>
      </c>
    </row>
    <row r="137" spans="1:10" ht="24" customHeight="1" x14ac:dyDescent="0.25">
      <c r="A137" s="169"/>
      <c r="B137" s="169"/>
      <c r="C137" s="169"/>
      <c r="D137" s="169"/>
      <c r="E137" s="169" t="s">
        <v>173</v>
      </c>
      <c r="F137" s="86">
        <v>0.31</v>
      </c>
      <c r="G137" s="169" t="s">
        <v>174</v>
      </c>
      <c r="H137" s="86">
        <v>0</v>
      </c>
      <c r="I137" s="169" t="s">
        <v>175</v>
      </c>
      <c r="J137" s="86">
        <v>0.31</v>
      </c>
    </row>
    <row r="138" spans="1:10" x14ac:dyDescent="0.25">
      <c r="A138" s="169"/>
      <c r="B138" s="169"/>
      <c r="C138" s="169"/>
      <c r="D138" s="169"/>
      <c r="E138" s="169" t="s">
        <v>176</v>
      </c>
      <c r="F138" s="86">
        <v>0.17</v>
      </c>
      <c r="G138" s="169"/>
      <c r="H138" s="207" t="s">
        <v>177</v>
      </c>
      <c r="I138" s="207"/>
      <c r="J138" s="86">
        <v>1.02</v>
      </c>
    </row>
    <row r="139" spans="1:10" ht="15" customHeight="1" thickBot="1" x14ac:dyDescent="0.3">
      <c r="A139" s="162"/>
      <c r="B139" s="162"/>
      <c r="C139" s="162"/>
      <c r="D139" s="162"/>
      <c r="E139" s="162"/>
      <c r="F139" s="162"/>
      <c r="G139" s="162" t="s">
        <v>178</v>
      </c>
      <c r="H139" s="87">
        <v>80.34</v>
      </c>
      <c r="I139" s="162" t="s">
        <v>179</v>
      </c>
      <c r="J139" s="164">
        <v>81.94</v>
      </c>
    </row>
    <row r="140" spans="1:10" ht="30" customHeight="1" thickTop="1" x14ac:dyDescent="0.25">
      <c r="A140" s="88"/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ht="0.95" customHeight="1" x14ac:dyDescent="0.25">
      <c r="A141" s="170" t="s">
        <v>119</v>
      </c>
      <c r="B141" s="67" t="s">
        <v>88</v>
      </c>
      <c r="C141" s="170" t="s">
        <v>89</v>
      </c>
      <c r="D141" s="170" t="s">
        <v>79</v>
      </c>
      <c r="E141" s="196" t="s">
        <v>149</v>
      </c>
      <c r="F141" s="196"/>
      <c r="G141" s="72" t="s">
        <v>90</v>
      </c>
      <c r="H141" s="67" t="s">
        <v>91</v>
      </c>
      <c r="I141" s="67" t="s">
        <v>92</v>
      </c>
      <c r="J141" s="67" t="s">
        <v>80</v>
      </c>
    </row>
    <row r="142" spans="1:10" ht="18" customHeight="1" x14ac:dyDescent="0.25">
      <c r="A142" s="171" t="s">
        <v>150</v>
      </c>
      <c r="B142" s="74" t="s">
        <v>120</v>
      </c>
      <c r="C142" s="171" t="s">
        <v>95</v>
      </c>
      <c r="D142" s="171" t="s">
        <v>32</v>
      </c>
      <c r="E142" s="219" t="s">
        <v>246</v>
      </c>
      <c r="F142" s="219"/>
      <c r="G142" s="75" t="s">
        <v>6</v>
      </c>
      <c r="H142" s="77">
        <v>1</v>
      </c>
      <c r="I142" s="76">
        <v>14.62</v>
      </c>
      <c r="J142" s="76">
        <v>14.62</v>
      </c>
    </row>
    <row r="143" spans="1:10" ht="48" customHeight="1" x14ac:dyDescent="0.25">
      <c r="A143" s="167" t="s">
        <v>152</v>
      </c>
      <c r="B143" s="78" t="s">
        <v>156</v>
      </c>
      <c r="C143" s="167" t="s">
        <v>95</v>
      </c>
      <c r="D143" s="167" t="s">
        <v>157</v>
      </c>
      <c r="E143" s="209" t="s">
        <v>158</v>
      </c>
      <c r="F143" s="209"/>
      <c r="G143" s="79" t="s">
        <v>159</v>
      </c>
      <c r="H143" s="80">
        <v>0.49199999999999999</v>
      </c>
      <c r="I143" s="81">
        <v>17.920000000000002</v>
      </c>
      <c r="J143" s="81">
        <v>8.81</v>
      </c>
    </row>
    <row r="144" spans="1:10" ht="24" customHeight="1" x14ac:dyDescent="0.25">
      <c r="A144" s="167" t="s">
        <v>152</v>
      </c>
      <c r="B144" s="78" t="s">
        <v>160</v>
      </c>
      <c r="C144" s="167" t="s">
        <v>95</v>
      </c>
      <c r="D144" s="167" t="s">
        <v>161</v>
      </c>
      <c r="E144" s="209" t="s">
        <v>158</v>
      </c>
      <c r="F144" s="209"/>
      <c r="G144" s="79" t="s">
        <v>159</v>
      </c>
      <c r="H144" s="80">
        <v>0.21099999999999999</v>
      </c>
      <c r="I144" s="81">
        <v>15.33</v>
      </c>
      <c r="J144" s="81">
        <v>3.23</v>
      </c>
    </row>
    <row r="145" spans="1:10" ht="24" customHeight="1" x14ac:dyDescent="0.25">
      <c r="A145" s="168" t="s">
        <v>162</v>
      </c>
      <c r="B145" s="82" t="s">
        <v>247</v>
      </c>
      <c r="C145" s="168" t="s">
        <v>95</v>
      </c>
      <c r="D145" s="168" t="s">
        <v>248</v>
      </c>
      <c r="E145" s="210" t="s">
        <v>165</v>
      </c>
      <c r="F145" s="210"/>
      <c r="G145" s="83" t="s">
        <v>102</v>
      </c>
      <c r="H145" s="84">
        <v>5.3999999999999999E-2</v>
      </c>
      <c r="I145" s="85">
        <v>9.27</v>
      </c>
      <c r="J145" s="85">
        <v>0.5</v>
      </c>
    </row>
    <row r="146" spans="1:10" ht="36" customHeight="1" x14ac:dyDescent="0.25">
      <c r="A146" s="168" t="s">
        <v>162</v>
      </c>
      <c r="B146" s="82" t="s">
        <v>249</v>
      </c>
      <c r="C146" s="168" t="s">
        <v>95</v>
      </c>
      <c r="D146" s="168" t="s">
        <v>250</v>
      </c>
      <c r="E146" s="210" t="s">
        <v>165</v>
      </c>
      <c r="F146" s="210"/>
      <c r="G146" s="83" t="s">
        <v>170</v>
      </c>
      <c r="H146" s="84">
        <v>0.01</v>
      </c>
      <c r="I146" s="85">
        <v>10</v>
      </c>
      <c r="J146" s="85">
        <v>0.1</v>
      </c>
    </row>
    <row r="147" spans="1:10" ht="24" customHeight="1" x14ac:dyDescent="0.25">
      <c r="A147" s="168" t="s">
        <v>162</v>
      </c>
      <c r="B147" s="82" t="s">
        <v>251</v>
      </c>
      <c r="C147" s="168" t="s">
        <v>95</v>
      </c>
      <c r="D147" s="168" t="s">
        <v>252</v>
      </c>
      <c r="E147" s="210" t="s">
        <v>165</v>
      </c>
      <c r="F147" s="210"/>
      <c r="G147" s="83" t="s">
        <v>102</v>
      </c>
      <c r="H147" s="84">
        <v>0.217</v>
      </c>
      <c r="I147" s="85">
        <v>9.14</v>
      </c>
      <c r="J147" s="85">
        <v>1.98</v>
      </c>
    </row>
    <row r="148" spans="1:10" ht="24" customHeight="1" x14ac:dyDescent="0.25">
      <c r="A148" s="169"/>
      <c r="B148" s="169"/>
      <c r="C148" s="169"/>
      <c r="D148" s="169"/>
      <c r="E148" s="169" t="s">
        <v>173</v>
      </c>
      <c r="F148" s="86">
        <v>8.6999999999999993</v>
      </c>
      <c r="G148" s="169" t="s">
        <v>174</v>
      </c>
      <c r="H148" s="86">
        <v>0</v>
      </c>
      <c r="I148" s="169" t="s">
        <v>175</v>
      </c>
      <c r="J148" s="86">
        <v>8.6999999999999993</v>
      </c>
    </row>
    <row r="149" spans="1:10" x14ac:dyDescent="0.25">
      <c r="A149" s="169"/>
      <c r="B149" s="169"/>
      <c r="C149" s="169"/>
      <c r="D149" s="169"/>
      <c r="E149" s="169" t="s">
        <v>176</v>
      </c>
      <c r="F149" s="86">
        <v>3.03</v>
      </c>
      <c r="G149" s="169"/>
      <c r="H149" s="207" t="s">
        <v>177</v>
      </c>
      <c r="I149" s="207"/>
      <c r="J149" s="86">
        <v>17.649999999999999</v>
      </c>
    </row>
    <row r="150" spans="1:10" ht="15" customHeight="1" thickBot="1" x14ac:dyDescent="0.3">
      <c r="A150" s="162"/>
      <c r="B150" s="162"/>
      <c r="C150" s="162"/>
      <c r="D150" s="162"/>
      <c r="E150" s="162"/>
      <c r="F150" s="162"/>
      <c r="G150" s="162" t="s">
        <v>178</v>
      </c>
      <c r="H150" s="87">
        <v>276.89999999999998</v>
      </c>
      <c r="I150" s="162" t="s">
        <v>179</v>
      </c>
      <c r="J150" s="164">
        <v>4887.28</v>
      </c>
    </row>
    <row r="151" spans="1:10" ht="30" customHeight="1" thickTop="1" x14ac:dyDescent="0.25">
      <c r="A151" s="88"/>
      <c r="B151" s="88"/>
      <c r="C151" s="88"/>
      <c r="D151" s="88"/>
      <c r="E151" s="88"/>
      <c r="F151" s="88"/>
      <c r="G151" s="88"/>
      <c r="H151" s="88"/>
      <c r="I151" s="88"/>
      <c r="J151" s="88"/>
    </row>
    <row r="152" spans="1:10" ht="0.95" customHeight="1" x14ac:dyDescent="0.25">
      <c r="A152" s="170" t="s">
        <v>121</v>
      </c>
      <c r="B152" s="67" t="s">
        <v>88</v>
      </c>
      <c r="C152" s="170" t="s">
        <v>89</v>
      </c>
      <c r="D152" s="170" t="s">
        <v>79</v>
      </c>
      <c r="E152" s="196" t="s">
        <v>149</v>
      </c>
      <c r="F152" s="196"/>
      <c r="G152" s="72" t="s">
        <v>90</v>
      </c>
      <c r="H152" s="67" t="s">
        <v>91</v>
      </c>
      <c r="I152" s="67" t="s">
        <v>92</v>
      </c>
      <c r="J152" s="67" t="s">
        <v>80</v>
      </c>
    </row>
    <row r="153" spans="1:10" ht="18" customHeight="1" x14ac:dyDescent="0.25">
      <c r="A153" s="171" t="s">
        <v>150</v>
      </c>
      <c r="B153" s="74" t="s">
        <v>122</v>
      </c>
      <c r="C153" s="171" t="s">
        <v>95</v>
      </c>
      <c r="D153" s="171" t="s">
        <v>34</v>
      </c>
      <c r="E153" s="219" t="s">
        <v>234</v>
      </c>
      <c r="F153" s="219"/>
      <c r="G153" s="75" t="s">
        <v>8</v>
      </c>
      <c r="H153" s="77">
        <v>1</v>
      </c>
      <c r="I153" s="76">
        <v>139.09</v>
      </c>
      <c r="J153" s="76">
        <v>139.09</v>
      </c>
    </row>
    <row r="154" spans="1:10" ht="48" customHeight="1" x14ac:dyDescent="0.25">
      <c r="A154" s="167" t="s">
        <v>152</v>
      </c>
      <c r="B154" s="78" t="s">
        <v>235</v>
      </c>
      <c r="C154" s="167" t="s">
        <v>95</v>
      </c>
      <c r="D154" s="167" t="s">
        <v>236</v>
      </c>
      <c r="E154" s="209" t="s">
        <v>220</v>
      </c>
      <c r="F154" s="209"/>
      <c r="G154" s="79" t="s">
        <v>221</v>
      </c>
      <c r="H154" s="80">
        <v>0.11600000000000001</v>
      </c>
      <c r="I154" s="81">
        <v>87.09</v>
      </c>
      <c r="J154" s="81">
        <v>10.1</v>
      </c>
    </row>
    <row r="155" spans="1:10" ht="60" customHeight="1" x14ac:dyDescent="0.25">
      <c r="A155" s="167" t="s">
        <v>152</v>
      </c>
      <c r="B155" s="78" t="s">
        <v>253</v>
      </c>
      <c r="C155" s="167" t="s">
        <v>95</v>
      </c>
      <c r="D155" s="167" t="s">
        <v>254</v>
      </c>
      <c r="E155" s="209" t="s">
        <v>220</v>
      </c>
      <c r="F155" s="209"/>
      <c r="G155" s="79" t="s">
        <v>221</v>
      </c>
      <c r="H155" s="80">
        <v>6.9000000000000006E-2</v>
      </c>
      <c r="I155" s="81">
        <v>25.89</v>
      </c>
      <c r="J155" s="81">
        <v>1.78</v>
      </c>
    </row>
    <row r="156" spans="1:10" ht="36" customHeight="1" x14ac:dyDescent="0.25">
      <c r="A156" s="167" t="s">
        <v>152</v>
      </c>
      <c r="B156" s="78" t="s">
        <v>237</v>
      </c>
      <c r="C156" s="167" t="s">
        <v>95</v>
      </c>
      <c r="D156" s="167" t="s">
        <v>238</v>
      </c>
      <c r="E156" s="209" t="s">
        <v>220</v>
      </c>
      <c r="F156" s="209"/>
      <c r="G156" s="79" t="s">
        <v>239</v>
      </c>
      <c r="H156" s="80">
        <v>0.57799999999999996</v>
      </c>
      <c r="I156" s="81">
        <v>34.630000000000003</v>
      </c>
      <c r="J156" s="81">
        <v>20.010000000000002</v>
      </c>
    </row>
    <row r="157" spans="1:10" ht="60" customHeight="1" x14ac:dyDescent="0.25">
      <c r="A157" s="167" t="s">
        <v>152</v>
      </c>
      <c r="B157" s="78" t="s">
        <v>255</v>
      </c>
      <c r="C157" s="167" t="s">
        <v>95</v>
      </c>
      <c r="D157" s="167" t="s">
        <v>256</v>
      </c>
      <c r="E157" s="209" t="s">
        <v>220</v>
      </c>
      <c r="F157" s="209"/>
      <c r="G157" s="79" t="s">
        <v>239</v>
      </c>
      <c r="H157" s="80">
        <v>6.4000000000000001E-2</v>
      </c>
      <c r="I157" s="81">
        <v>20.46</v>
      </c>
      <c r="J157" s="81">
        <v>1.3</v>
      </c>
    </row>
    <row r="158" spans="1:10" ht="36" customHeight="1" x14ac:dyDescent="0.25">
      <c r="A158" s="167" t="s">
        <v>152</v>
      </c>
      <c r="B158" s="78" t="s">
        <v>257</v>
      </c>
      <c r="C158" s="167" t="s">
        <v>95</v>
      </c>
      <c r="D158" s="167" t="s">
        <v>258</v>
      </c>
      <c r="E158" s="209" t="s">
        <v>158</v>
      </c>
      <c r="F158" s="209"/>
      <c r="G158" s="79" t="s">
        <v>159</v>
      </c>
      <c r="H158" s="80">
        <v>0.83199999999999996</v>
      </c>
      <c r="I158" s="81">
        <v>18.36</v>
      </c>
      <c r="J158" s="81">
        <v>15.27</v>
      </c>
    </row>
    <row r="159" spans="1:10" ht="24" customHeight="1" x14ac:dyDescent="0.25">
      <c r="A159" s="167" t="s">
        <v>152</v>
      </c>
      <c r="B159" s="78" t="s">
        <v>160</v>
      </c>
      <c r="C159" s="167" t="s">
        <v>95</v>
      </c>
      <c r="D159" s="167" t="s">
        <v>161</v>
      </c>
      <c r="E159" s="209" t="s">
        <v>158</v>
      </c>
      <c r="F159" s="209"/>
      <c r="G159" s="79" t="s">
        <v>159</v>
      </c>
      <c r="H159" s="80">
        <v>1.248</v>
      </c>
      <c r="I159" s="81">
        <v>15.33</v>
      </c>
      <c r="J159" s="81">
        <v>19.13</v>
      </c>
    </row>
    <row r="160" spans="1:10" ht="24" customHeight="1" x14ac:dyDescent="0.25">
      <c r="A160" s="168" t="s">
        <v>162</v>
      </c>
      <c r="B160" s="82" t="s">
        <v>259</v>
      </c>
      <c r="C160" s="168" t="s">
        <v>95</v>
      </c>
      <c r="D160" s="168" t="s">
        <v>260</v>
      </c>
      <c r="E160" s="210" t="s">
        <v>165</v>
      </c>
      <c r="F160" s="210"/>
      <c r="G160" s="83" t="s">
        <v>8</v>
      </c>
      <c r="H160" s="84">
        <v>1.1000000000000001</v>
      </c>
      <c r="I160" s="85">
        <v>65</v>
      </c>
      <c r="J160" s="85">
        <v>71.5</v>
      </c>
    </row>
    <row r="161" spans="1:10" ht="24" customHeight="1" x14ac:dyDescent="0.25">
      <c r="A161" s="169"/>
      <c r="B161" s="169"/>
      <c r="C161" s="169"/>
      <c r="D161" s="169"/>
      <c r="E161" s="169" t="s">
        <v>173</v>
      </c>
      <c r="F161" s="86">
        <v>37.090000000000003</v>
      </c>
      <c r="G161" s="169" t="s">
        <v>174</v>
      </c>
      <c r="H161" s="86">
        <v>0</v>
      </c>
      <c r="I161" s="169" t="s">
        <v>175</v>
      </c>
      <c r="J161" s="86">
        <v>37.090000000000003</v>
      </c>
    </row>
    <row r="162" spans="1:10" x14ac:dyDescent="0.25">
      <c r="A162" s="169"/>
      <c r="B162" s="169"/>
      <c r="C162" s="169"/>
      <c r="D162" s="169"/>
      <c r="E162" s="169" t="s">
        <v>176</v>
      </c>
      <c r="F162" s="86">
        <v>28.83</v>
      </c>
      <c r="G162" s="169"/>
      <c r="H162" s="207" t="s">
        <v>177</v>
      </c>
      <c r="I162" s="207"/>
      <c r="J162" s="86">
        <v>167.92</v>
      </c>
    </row>
    <row r="163" spans="1:10" ht="15" customHeight="1" thickBot="1" x14ac:dyDescent="0.3">
      <c r="A163" s="162"/>
      <c r="B163" s="162"/>
      <c r="C163" s="162"/>
      <c r="D163" s="162"/>
      <c r="E163" s="162"/>
      <c r="F163" s="162"/>
      <c r="G163" s="162" t="s">
        <v>178</v>
      </c>
      <c r="H163" s="87">
        <v>5.54</v>
      </c>
      <c r="I163" s="162" t="s">
        <v>179</v>
      </c>
      <c r="J163" s="164">
        <v>930.27</v>
      </c>
    </row>
    <row r="164" spans="1:10" ht="30" customHeight="1" thickTop="1" x14ac:dyDescent="0.25">
      <c r="A164" s="88"/>
      <c r="B164" s="88"/>
      <c r="C164" s="88"/>
      <c r="D164" s="88"/>
      <c r="E164" s="88"/>
      <c r="F164" s="88"/>
      <c r="G164" s="88"/>
      <c r="H164" s="88"/>
      <c r="I164" s="88"/>
      <c r="J164" s="88"/>
    </row>
    <row r="165" spans="1:10" ht="0.95" customHeight="1" x14ac:dyDescent="0.25">
      <c r="A165" s="170" t="s">
        <v>123</v>
      </c>
      <c r="B165" s="67" t="s">
        <v>88</v>
      </c>
      <c r="C165" s="170" t="s">
        <v>89</v>
      </c>
      <c r="D165" s="170" t="s">
        <v>79</v>
      </c>
      <c r="E165" s="196" t="s">
        <v>149</v>
      </c>
      <c r="F165" s="196"/>
      <c r="G165" s="72" t="s">
        <v>90</v>
      </c>
      <c r="H165" s="67" t="s">
        <v>91</v>
      </c>
      <c r="I165" s="67" t="s">
        <v>92</v>
      </c>
      <c r="J165" s="67" t="s">
        <v>80</v>
      </c>
    </row>
    <row r="166" spans="1:10" ht="18" customHeight="1" x14ac:dyDescent="0.25">
      <c r="A166" s="171" t="s">
        <v>150</v>
      </c>
      <c r="B166" s="74" t="s">
        <v>124</v>
      </c>
      <c r="C166" s="171" t="s">
        <v>95</v>
      </c>
      <c r="D166" s="171" t="s">
        <v>56</v>
      </c>
      <c r="E166" s="219" t="s">
        <v>234</v>
      </c>
      <c r="F166" s="219"/>
      <c r="G166" s="75" t="s">
        <v>8</v>
      </c>
      <c r="H166" s="77">
        <v>1</v>
      </c>
      <c r="I166" s="76">
        <v>4.75</v>
      </c>
      <c r="J166" s="76">
        <v>4.75</v>
      </c>
    </row>
    <row r="167" spans="1:10" ht="24" customHeight="1" x14ac:dyDescent="0.25">
      <c r="A167" s="167" t="s">
        <v>152</v>
      </c>
      <c r="B167" s="78" t="s">
        <v>261</v>
      </c>
      <c r="C167" s="167" t="s">
        <v>95</v>
      </c>
      <c r="D167" s="167" t="s">
        <v>262</v>
      </c>
      <c r="E167" s="209" t="s">
        <v>220</v>
      </c>
      <c r="F167" s="209"/>
      <c r="G167" s="79" t="s">
        <v>221</v>
      </c>
      <c r="H167" s="80">
        <v>0.125</v>
      </c>
      <c r="I167" s="81">
        <v>7.42</v>
      </c>
      <c r="J167" s="81">
        <v>0.92</v>
      </c>
    </row>
    <row r="168" spans="1:10" ht="36" customHeight="1" x14ac:dyDescent="0.25">
      <c r="A168" s="167" t="s">
        <v>152</v>
      </c>
      <c r="B168" s="78" t="s">
        <v>160</v>
      </c>
      <c r="C168" s="167" t="s">
        <v>95</v>
      </c>
      <c r="D168" s="167" t="s">
        <v>161</v>
      </c>
      <c r="E168" s="209" t="s">
        <v>158</v>
      </c>
      <c r="F168" s="209"/>
      <c r="G168" s="79" t="s">
        <v>159</v>
      </c>
      <c r="H168" s="80">
        <v>0.25</v>
      </c>
      <c r="I168" s="81">
        <v>15.33</v>
      </c>
      <c r="J168" s="81">
        <v>3.83</v>
      </c>
    </row>
    <row r="169" spans="1:10" ht="24" customHeight="1" x14ac:dyDescent="0.25">
      <c r="A169" s="169"/>
      <c r="B169" s="169"/>
      <c r="C169" s="169"/>
      <c r="D169" s="169"/>
      <c r="E169" s="169" t="s">
        <v>173</v>
      </c>
      <c r="F169" s="86">
        <v>2.65</v>
      </c>
      <c r="G169" s="169" t="s">
        <v>174</v>
      </c>
      <c r="H169" s="86">
        <v>0</v>
      </c>
      <c r="I169" s="169" t="s">
        <v>175</v>
      </c>
      <c r="J169" s="86">
        <v>2.65</v>
      </c>
    </row>
    <row r="170" spans="1:10" x14ac:dyDescent="0.25">
      <c r="A170" s="169"/>
      <c r="B170" s="169"/>
      <c r="C170" s="169"/>
      <c r="D170" s="169"/>
      <c r="E170" s="169" t="s">
        <v>176</v>
      </c>
      <c r="F170" s="86">
        <v>0.98</v>
      </c>
      <c r="G170" s="169"/>
      <c r="H170" s="207" t="s">
        <v>177</v>
      </c>
      <c r="I170" s="207"/>
      <c r="J170" s="86">
        <v>5.73</v>
      </c>
    </row>
    <row r="171" spans="1:10" ht="15" customHeight="1" thickBot="1" x14ac:dyDescent="0.3">
      <c r="A171" s="162"/>
      <c r="B171" s="162"/>
      <c r="C171" s="162"/>
      <c r="D171" s="162"/>
      <c r="E171" s="162"/>
      <c r="F171" s="162"/>
      <c r="G171" s="162" t="s">
        <v>178</v>
      </c>
      <c r="H171" s="87">
        <v>5.26</v>
      </c>
      <c r="I171" s="162" t="s">
        <v>179</v>
      </c>
      <c r="J171" s="164">
        <v>30.13</v>
      </c>
    </row>
    <row r="172" spans="1:10" ht="30" customHeight="1" thickTop="1" x14ac:dyDescent="0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</row>
    <row r="173" spans="1:10" ht="0.95" customHeight="1" x14ac:dyDescent="0.25">
      <c r="A173" s="170" t="s">
        <v>125</v>
      </c>
      <c r="B173" s="67" t="s">
        <v>88</v>
      </c>
      <c r="C173" s="170" t="s">
        <v>89</v>
      </c>
      <c r="D173" s="170" t="s">
        <v>79</v>
      </c>
      <c r="E173" s="196" t="s">
        <v>149</v>
      </c>
      <c r="F173" s="196"/>
      <c r="G173" s="72" t="s">
        <v>90</v>
      </c>
      <c r="H173" s="67" t="s">
        <v>91</v>
      </c>
      <c r="I173" s="67" t="s">
        <v>92</v>
      </c>
      <c r="J173" s="67" t="s">
        <v>80</v>
      </c>
    </row>
    <row r="174" spans="1:10" ht="18" customHeight="1" x14ac:dyDescent="0.25">
      <c r="A174" s="171" t="s">
        <v>150</v>
      </c>
      <c r="B174" s="74" t="s">
        <v>126</v>
      </c>
      <c r="C174" s="171" t="s">
        <v>95</v>
      </c>
      <c r="D174" s="171" t="s">
        <v>35</v>
      </c>
      <c r="E174" s="219" t="s">
        <v>263</v>
      </c>
      <c r="F174" s="219"/>
      <c r="G174" s="75" t="s">
        <v>102</v>
      </c>
      <c r="H174" s="77">
        <v>1</v>
      </c>
      <c r="I174" s="76">
        <v>519.58000000000004</v>
      </c>
      <c r="J174" s="76">
        <v>519.58000000000004</v>
      </c>
    </row>
    <row r="175" spans="1:10" ht="48" customHeight="1" x14ac:dyDescent="0.25">
      <c r="A175" s="167" t="s">
        <v>152</v>
      </c>
      <c r="B175" s="78" t="s">
        <v>264</v>
      </c>
      <c r="C175" s="167" t="s">
        <v>95</v>
      </c>
      <c r="D175" s="167" t="s">
        <v>265</v>
      </c>
      <c r="E175" s="209" t="s">
        <v>220</v>
      </c>
      <c r="F175" s="209"/>
      <c r="G175" s="79" t="s">
        <v>221</v>
      </c>
      <c r="H175" s="80">
        <v>0.24940000000000001</v>
      </c>
      <c r="I175" s="81">
        <v>127.35</v>
      </c>
      <c r="J175" s="81">
        <v>31.76</v>
      </c>
    </row>
    <row r="176" spans="1:10" ht="36" customHeight="1" x14ac:dyDescent="0.25">
      <c r="A176" s="167" t="s">
        <v>152</v>
      </c>
      <c r="B176" s="78" t="s">
        <v>266</v>
      </c>
      <c r="C176" s="167" t="s">
        <v>95</v>
      </c>
      <c r="D176" s="167" t="s">
        <v>267</v>
      </c>
      <c r="E176" s="209" t="s">
        <v>220</v>
      </c>
      <c r="F176" s="209"/>
      <c r="G176" s="79" t="s">
        <v>239</v>
      </c>
      <c r="H176" s="80">
        <v>0.52600000000000002</v>
      </c>
      <c r="I176" s="81">
        <v>50.3</v>
      </c>
      <c r="J176" s="81">
        <v>26.45</v>
      </c>
    </row>
    <row r="177" spans="1:10" ht="36" customHeight="1" x14ac:dyDescent="0.25">
      <c r="A177" s="167" t="s">
        <v>152</v>
      </c>
      <c r="B177" s="78" t="s">
        <v>268</v>
      </c>
      <c r="C177" s="167" t="s">
        <v>95</v>
      </c>
      <c r="D177" s="167" t="s">
        <v>269</v>
      </c>
      <c r="E177" s="209" t="s">
        <v>158</v>
      </c>
      <c r="F177" s="209"/>
      <c r="G177" s="79" t="s">
        <v>8</v>
      </c>
      <c r="H177" s="80">
        <v>3.4700000000000002E-2</v>
      </c>
      <c r="I177" s="81">
        <v>543.82000000000005</v>
      </c>
      <c r="J177" s="81">
        <v>18.87</v>
      </c>
    </row>
    <row r="178" spans="1:10" ht="24" customHeight="1" x14ac:dyDescent="0.25">
      <c r="A178" s="167" t="s">
        <v>152</v>
      </c>
      <c r="B178" s="78" t="s">
        <v>270</v>
      </c>
      <c r="C178" s="167" t="s">
        <v>95</v>
      </c>
      <c r="D178" s="167" t="s">
        <v>271</v>
      </c>
      <c r="E178" s="209" t="s">
        <v>158</v>
      </c>
      <c r="F178" s="209"/>
      <c r="G178" s="79" t="s">
        <v>159</v>
      </c>
      <c r="H178" s="80">
        <v>1.1748000000000001</v>
      </c>
      <c r="I178" s="81">
        <v>20.27</v>
      </c>
      <c r="J178" s="81">
        <v>23.81</v>
      </c>
    </row>
    <row r="179" spans="1:10" ht="24" customHeight="1" x14ac:dyDescent="0.25">
      <c r="A179" s="167" t="s">
        <v>152</v>
      </c>
      <c r="B179" s="78" t="s">
        <v>160</v>
      </c>
      <c r="C179" s="167" t="s">
        <v>95</v>
      </c>
      <c r="D179" s="167" t="s">
        <v>161</v>
      </c>
      <c r="E179" s="209" t="s">
        <v>158</v>
      </c>
      <c r="F179" s="209"/>
      <c r="G179" s="79" t="s">
        <v>159</v>
      </c>
      <c r="H179" s="80">
        <v>2.3483999999999998</v>
      </c>
      <c r="I179" s="81">
        <v>15.33</v>
      </c>
      <c r="J179" s="81">
        <v>36</v>
      </c>
    </row>
    <row r="180" spans="1:10" ht="24" customHeight="1" x14ac:dyDescent="0.25">
      <c r="A180" s="168" t="s">
        <v>162</v>
      </c>
      <c r="B180" s="82" t="s">
        <v>272</v>
      </c>
      <c r="C180" s="168" t="s">
        <v>95</v>
      </c>
      <c r="D180" s="168" t="s">
        <v>273</v>
      </c>
      <c r="E180" s="210" t="s">
        <v>165</v>
      </c>
      <c r="F180" s="210"/>
      <c r="G180" s="83" t="s">
        <v>102</v>
      </c>
      <c r="H180" s="84">
        <v>1.03</v>
      </c>
      <c r="I180" s="85">
        <v>371.55</v>
      </c>
      <c r="J180" s="85">
        <v>382.69</v>
      </c>
    </row>
    <row r="181" spans="1:10" ht="24" customHeight="1" x14ac:dyDescent="0.25">
      <c r="A181" s="169"/>
      <c r="B181" s="169"/>
      <c r="C181" s="169"/>
      <c r="D181" s="169"/>
      <c r="E181" s="169" t="s">
        <v>173</v>
      </c>
      <c r="F181" s="86">
        <v>58.88</v>
      </c>
      <c r="G181" s="169" t="s">
        <v>174</v>
      </c>
      <c r="H181" s="86">
        <v>0</v>
      </c>
      <c r="I181" s="169" t="s">
        <v>175</v>
      </c>
      <c r="J181" s="86">
        <v>58.88</v>
      </c>
    </row>
    <row r="182" spans="1:10" x14ac:dyDescent="0.25">
      <c r="A182" s="169"/>
      <c r="B182" s="169"/>
      <c r="C182" s="169"/>
      <c r="D182" s="169"/>
      <c r="E182" s="169" t="s">
        <v>176</v>
      </c>
      <c r="F182" s="86">
        <v>107.7</v>
      </c>
      <c r="G182" s="169"/>
      <c r="H182" s="207" t="s">
        <v>177</v>
      </c>
      <c r="I182" s="207"/>
      <c r="J182" s="86">
        <v>627.28</v>
      </c>
    </row>
    <row r="183" spans="1:10" ht="15" customHeight="1" thickBot="1" x14ac:dyDescent="0.3">
      <c r="A183" s="162"/>
      <c r="B183" s="162"/>
      <c r="C183" s="162"/>
      <c r="D183" s="162"/>
      <c r="E183" s="162"/>
      <c r="F183" s="162"/>
      <c r="G183" s="162" t="s">
        <v>178</v>
      </c>
      <c r="H183" s="87">
        <v>92.3</v>
      </c>
      <c r="I183" s="162" t="s">
        <v>179</v>
      </c>
      <c r="J183" s="164">
        <v>57897.94</v>
      </c>
    </row>
    <row r="184" spans="1:10" ht="30" customHeight="1" thickTop="1" x14ac:dyDescent="0.25">
      <c r="A184" s="88"/>
      <c r="B184" s="88"/>
      <c r="C184" s="88"/>
      <c r="D184" s="88"/>
      <c r="E184" s="88"/>
      <c r="F184" s="88"/>
      <c r="G184" s="88"/>
      <c r="H184" s="88"/>
      <c r="I184" s="88"/>
      <c r="J184" s="88"/>
    </row>
    <row r="185" spans="1:10" ht="0.95" customHeight="1" x14ac:dyDescent="0.25">
      <c r="A185" s="170" t="s">
        <v>127</v>
      </c>
      <c r="B185" s="67" t="s">
        <v>88</v>
      </c>
      <c r="C185" s="170" t="s">
        <v>89</v>
      </c>
      <c r="D185" s="170" t="s">
        <v>79</v>
      </c>
      <c r="E185" s="196" t="s">
        <v>149</v>
      </c>
      <c r="F185" s="196"/>
      <c r="G185" s="72" t="s">
        <v>90</v>
      </c>
      <c r="H185" s="67" t="s">
        <v>91</v>
      </c>
      <c r="I185" s="67" t="s">
        <v>92</v>
      </c>
      <c r="J185" s="67" t="s">
        <v>80</v>
      </c>
    </row>
    <row r="186" spans="1:10" ht="18" customHeight="1" x14ac:dyDescent="0.25">
      <c r="A186" s="171" t="s">
        <v>150</v>
      </c>
      <c r="B186" s="74" t="s">
        <v>128</v>
      </c>
      <c r="C186" s="171" t="s">
        <v>95</v>
      </c>
      <c r="D186" s="171" t="s">
        <v>66</v>
      </c>
      <c r="E186" s="219" t="s">
        <v>234</v>
      </c>
      <c r="F186" s="219"/>
      <c r="G186" s="75" t="s">
        <v>8</v>
      </c>
      <c r="H186" s="77">
        <v>1</v>
      </c>
      <c r="I186" s="76">
        <v>36.770000000000003</v>
      </c>
      <c r="J186" s="76">
        <v>36.770000000000003</v>
      </c>
    </row>
    <row r="187" spans="1:10" ht="24" customHeight="1" x14ac:dyDescent="0.25">
      <c r="A187" s="167" t="s">
        <v>152</v>
      </c>
      <c r="B187" s="78" t="s">
        <v>160</v>
      </c>
      <c r="C187" s="167" t="s">
        <v>95</v>
      </c>
      <c r="D187" s="167" t="s">
        <v>161</v>
      </c>
      <c r="E187" s="209" t="s">
        <v>158</v>
      </c>
      <c r="F187" s="209"/>
      <c r="G187" s="79" t="s">
        <v>159</v>
      </c>
      <c r="H187" s="80">
        <v>2.3986000000000001</v>
      </c>
      <c r="I187" s="81">
        <v>15.33</v>
      </c>
      <c r="J187" s="81">
        <v>36.770000000000003</v>
      </c>
    </row>
    <row r="188" spans="1:10" ht="24" customHeight="1" x14ac:dyDescent="0.25">
      <c r="A188" s="169"/>
      <c r="B188" s="169"/>
      <c r="C188" s="169"/>
      <c r="D188" s="169"/>
      <c r="E188" s="169" t="s">
        <v>173</v>
      </c>
      <c r="F188" s="86">
        <v>25.42</v>
      </c>
      <c r="G188" s="169" t="s">
        <v>174</v>
      </c>
      <c r="H188" s="86">
        <v>0</v>
      </c>
      <c r="I188" s="169" t="s">
        <v>175</v>
      </c>
      <c r="J188" s="86">
        <v>25.42</v>
      </c>
    </row>
    <row r="189" spans="1:10" x14ac:dyDescent="0.25">
      <c r="A189" s="169"/>
      <c r="B189" s="169"/>
      <c r="C189" s="169"/>
      <c r="D189" s="169"/>
      <c r="E189" s="169" t="s">
        <v>176</v>
      </c>
      <c r="F189" s="86">
        <v>7.62</v>
      </c>
      <c r="G189" s="169"/>
      <c r="H189" s="207" t="s">
        <v>177</v>
      </c>
      <c r="I189" s="207"/>
      <c r="J189" s="86">
        <v>44.39</v>
      </c>
    </row>
    <row r="190" spans="1:10" ht="15" customHeight="1" thickBot="1" x14ac:dyDescent="0.3">
      <c r="A190" s="162"/>
      <c r="B190" s="162"/>
      <c r="C190" s="162"/>
      <c r="D190" s="162"/>
      <c r="E190" s="162"/>
      <c r="F190" s="162"/>
      <c r="G190" s="162" t="s">
        <v>178</v>
      </c>
      <c r="H190" s="87">
        <v>80.34</v>
      </c>
      <c r="I190" s="162" t="s">
        <v>179</v>
      </c>
      <c r="J190" s="164">
        <v>3566.29</v>
      </c>
    </row>
    <row r="191" spans="1:10" ht="30" customHeight="1" thickTop="1" x14ac:dyDescent="0.25">
      <c r="A191" s="88"/>
      <c r="B191" s="88"/>
      <c r="C191" s="88"/>
      <c r="D191" s="88"/>
      <c r="E191" s="88"/>
      <c r="F191" s="88"/>
      <c r="G191" s="88"/>
      <c r="H191" s="88"/>
      <c r="I191" s="88"/>
      <c r="J191" s="88"/>
    </row>
    <row r="192" spans="1:10" ht="0.95" customHeight="1" x14ac:dyDescent="0.25">
      <c r="A192" s="161" t="s">
        <v>129</v>
      </c>
      <c r="B192" s="161"/>
      <c r="C192" s="161"/>
      <c r="D192" s="161" t="s">
        <v>130</v>
      </c>
      <c r="E192" s="161"/>
      <c r="F192" s="197"/>
      <c r="G192" s="197"/>
      <c r="H192" s="73"/>
      <c r="I192" s="161"/>
      <c r="J192" s="68">
        <v>13126.48</v>
      </c>
    </row>
    <row r="193" spans="1:10" ht="24" customHeight="1" x14ac:dyDescent="0.25">
      <c r="A193" s="170" t="s">
        <v>131</v>
      </c>
      <c r="B193" s="67" t="s">
        <v>88</v>
      </c>
      <c r="C193" s="170" t="s">
        <v>89</v>
      </c>
      <c r="D193" s="170" t="s">
        <v>79</v>
      </c>
      <c r="E193" s="196" t="s">
        <v>149</v>
      </c>
      <c r="F193" s="196"/>
      <c r="G193" s="72" t="s">
        <v>90</v>
      </c>
      <c r="H193" s="67" t="s">
        <v>91</v>
      </c>
      <c r="I193" s="67" t="s">
        <v>92</v>
      </c>
      <c r="J193" s="67" t="s">
        <v>80</v>
      </c>
    </row>
    <row r="194" spans="1:10" ht="18" customHeight="1" x14ac:dyDescent="0.25">
      <c r="A194" s="171" t="s">
        <v>150</v>
      </c>
      <c r="B194" s="74" t="s">
        <v>132</v>
      </c>
      <c r="C194" s="171" t="s">
        <v>95</v>
      </c>
      <c r="D194" s="171" t="s">
        <v>36</v>
      </c>
      <c r="E194" s="219" t="s">
        <v>274</v>
      </c>
      <c r="F194" s="219"/>
      <c r="G194" s="75" t="s">
        <v>101</v>
      </c>
      <c r="H194" s="77">
        <v>1</v>
      </c>
      <c r="I194" s="76">
        <v>739.17</v>
      </c>
      <c r="J194" s="76">
        <v>739.17</v>
      </c>
    </row>
    <row r="195" spans="1:10" ht="36" customHeight="1" x14ac:dyDescent="0.25">
      <c r="A195" s="167" t="s">
        <v>152</v>
      </c>
      <c r="B195" s="78" t="s">
        <v>275</v>
      </c>
      <c r="C195" s="167" t="s">
        <v>95</v>
      </c>
      <c r="D195" s="167" t="s">
        <v>276</v>
      </c>
      <c r="E195" s="209" t="s">
        <v>158</v>
      </c>
      <c r="F195" s="209"/>
      <c r="G195" s="79" t="s">
        <v>159</v>
      </c>
      <c r="H195" s="80">
        <v>0.41299999999999998</v>
      </c>
      <c r="I195" s="81">
        <v>20.74</v>
      </c>
      <c r="J195" s="81">
        <v>8.56</v>
      </c>
    </row>
    <row r="196" spans="1:10" ht="24" customHeight="1" x14ac:dyDescent="0.25">
      <c r="A196" s="167" t="s">
        <v>152</v>
      </c>
      <c r="B196" s="78" t="s">
        <v>156</v>
      </c>
      <c r="C196" s="167" t="s">
        <v>95</v>
      </c>
      <c r="D196" s="167" t="s">
        <v>157</v>
      </c>
      <c r="E196" s="209" t="s">
        <v>158</v>
      </c>
      <c r="F196" s="209"/>
      <c r="G196" s="79" t="s">
        <v>159</v>
      </c>
      <c r="H196" s="80">
        <v>1.96</v>
      </c>
      <c r="I196" s="81">
        <v>17.920000000000002</v>
      </c>
      <c r="J196" s="81">
        <v>35.119999999999997</v>
      </c>
    </row>
    <row r="197" spans="1:10" ht="24" customHeight="1" x14ac:dyDescent="0.25">
      <c r="A197" s="167" t="s">
        <v>152</v>
      </c>
      <c r="B197" s="78" t="s">
        <v>257</v>
      </c>
      <c r="C197" s="167" t="s">
        <v>95</v>
      </c>
      <c r="D197" s="167" t="s">
        <v>258</v>
      </c>
      <c r="E197" s="209" t="s">
        <v>158</v>
      </c>
      <c r="F197" s="209"/>
      <c r="G197" s="79" t="s">
        <v>159</v>
      </c>
      <c r="H197" s="80">
        <v>8.2110000000000003</v>
      </c>
      <c r="I197" s="81">
        <v>18.36</v>
      </c>
      <c r="J197" s="81">
        <v>150.75</v>
      </c>
    </row>
    <row r="198" spans="1:10" ht="24" customHeight="1" x14ac:dyDescent="0.25">
      <c r="A198" s="167" t="s">
        <v>152</v>
      </c>
      <c r="B198" s="78" t="s">
        <v>160</v>
      </c>
      <c r="C198" s="167" t="s">
        <v>95</v>
      </c>
      <c r="D198" s="167" t="s">
        <v>161</v>
      </c>
      <c r="E198" s="209" t="s">
        <v>158</v>
      </c>
      <c r="F198" s="209"/>
      <c r="G198" s="79" t="s">
        <v>159</v>
      </c>
      <c r="H198" s="80">
        <v>18.210999999999999</v>
      </c>
      <c r="I198" s="81">
        <v>15.33</v>
      </c>
      <c r="J198" s="81">
        <v>279.17</v>
      </c>
    </row>
    <row r="199" spans="1:10" ht="24" customHeight="1" x14ac:dyDescent="0.25">
      <c r="A199" s="168" t="s">
        <v>162</v>
      </c>
      <c r="B199" s="82" t="s">
        <v>277</v>
      </c>
      <c r="C199" s="168" t="s">
        <v>95</v>
      </c>
      <c r="D199" s="168" t="s">
        <v>278</v>
      </c>
      <c r="E199" s="210" t="s">
        <v>165</v>
      </c>
      <c r="F199" s="210"/>
      <c r="G199" s="83" t="s">
        <v>170</v>
      </c>
      <c r="H199" s="84">
        <v>4.26</v>
      </c>
      <c r="I199" s="85">
        <v>6.56</v>
      </c>
      <c r="J199" s="85">
        <v>27.94</v>
      </c>
    </row>
    <row r="200" spans="1:10" ht="24" customHeight="1" x14ac:dyDescent="0.25">
      <c r="A200" s="168" t="s">
        <v>162</v>
      </c>
      <c r="B200" s="82" t="s">
        <v>279</v>
      </c>
      <c r="C200" s="168" t="s">
        <v>95</v>
      </c>
      <c r="D200" s="168" t="s">
        <v>280</v>
      </c>
      <c r="E200" s="210" t="s">
        <v>165</v>
      </c>
      <c r="F200" s="210"/>
      <c r="G200" s="83" t="s">
        <v>170</v>
      </c>
      <c r="H200" s="84">
        <v>7.1999999999999995E-2</v>
      </c>
      <c r="I200" s="85">
        <v>12</v>
      </c>
      <c r="J200" s="85">
        <v>0.86</v>
      </c>
    </row>
    <row r="201" spans="1:10" ht="24" customHeight="1" x14ac:dyDescent="0.25">
      <c r="A201" s="168" t="s">
        <v>162</v>
      </c>
      <c r="B201" s="82" t="s">
        <v>281</v>
      </c>
      <c r="C201" s="168" t="s">
        <v>95</v>
      </c>
      <c r="D201" s="168" t="s">
        <v>282</v>
      </c>
      <c r="E201" s="210" t="s">
        <v>165</v>
      </c>
      <c r="F201" s="210"/>
      <c r="G201" s="83" t="s">
        <v>8</v>
      </c>
      <c r="H201" s="84">
        <v>0.36899999999999999</v>
      </c>
      <c r="I201" s="85">
        <v>66.25</v>
      </c>
      <c r="J201" s="85">
        <v>24.44</v>
      </c>
    </row>
    <row r="202" spans="1:10" ht="24" customHeight="1" x14ac:dyDescent="0.25">
      <c r="A202" s="168" t="s">
        <v>162</v>
      </c>
      <c r="B202" s="82" t="s">
        <v>283</v>
      </c>
      <c r="C202" s="168" t="s">
        <v>95</v>
      </c>
      <c r="D202" s="168" t="s">
        <v>284</v>
      </c>
      <c r="E202" s="210" t="s">
        <v>165</v>
      </c>
      <c r="F202" s="210"/>
      <c r="G202" s="83" t="s">
        <v>170</v>
      </c>
      <c r="H202" s="84">
        <v>24.888000000000002</v>
      </c>
      <c r="I202" s="85">
        <v>0.85</v>
      </c>
      <c r="J202" s="85">
        <v>21.15</v>
      </c>
    </row>
    <row r="203" spans="1:10" ht="24" customHeight="1" x14ac:dyDescent="0.25">
      <c r="A203" s="168" t="s">
        <v>162</v>
      </c>
      <c r="B203" s="82" t="s">
        <v>285</v>
      </c>
      <c r="C203" s="168" t="s">
        <v>95</v>
      </c>
      <c r="D203" s="168" t="s">
        <v>286</v>
      </c>
      <c r="E203" s="210" t="s">
        <v>165</v>
      </c>
      <c r="F203" s="210"/>
      <c r="G203" s="83" t="s">
        <v>101</v>
      </c>
      <c r="H203" s="84">
        <v>0.13388430000000001</v>
      </c>
      <c r="I203" s="85">
        <v>43.43</v>
      </c>
      <c r="J203" s="85">
        <v>5.81</v>
      </c>
    </row>
    <row r="204" spans="1:10" ht="24" customHeight="1" x14ac:dyDescent="0.25">
      <c r="A204" s="168" t="s">
        <v>162</v>
      </c>
      <c r="B204" s="82" t="s">
        <v>287</v>
      </c>
      <c r="C204" s="168" t="s">
        <v>95</v>
      </c>
      <c r="D204" s="168" t="s">
        <v>288</v>
      </c>
      <c r="E204" s="210" t="s">
        <v>165</v>
      </c>
      <c r="F204" s="210"/>
      <c r="G204" s="83" t="s">
        <v>170</v>
      </c>
      <c r="H204" s="84">
        <v>87.186000000000007</v>
      </c>
      <c r="I204" s="85">
        <v>0.71</v>
      </c>
      <c r="J204" s="85">
        <v>61.9</v>
      </c>
    </row>
    <row r="205" spans="1:10" ht="24" customHeight="1" x14ac:dyDescent="0.25">
      <c r="A205" s="168" t="s">
        <v>162</v>
      </c>
      <c r="B205" s="82" t="s">
        <v>289</v>
      </c>
      <c r="C205" s="168" t="s">
        <v>95</v>
      </c>
      <c r="D205" s="168" t="s">
        <v>290</v>
      </c>
      <c r="E205" s="210" t="s">
        <v>165</v>
      </c>
      <c r="F205" s="210"/>
      <c r="G205" s="83" t="s">
        <v>8</v>
      </c>
      <c r="H205" s="84">
        <v>3.2000000000000001E-2</v>
      </c>
      <c r="I205" s="85">
        <v>87.5</v>
      </c>
      <c r="J205" s="85">
        <v>2.8</v>
      </c>
    </row>
    <row r="206" spans="1:10" ht="24" customHeight="1" x14ac:dyDescent="0.25">
      <c r="A206" s="168" t="s">
        <v>162</v>
      </c>
      <c r="B206" s="82" t="s">
        <v>291</v>
      </c>
      <c r="C206" s="168" t="s">
        <v>95</v>
      </c>
      <c r="D206" s="168" t="s">
        <v>292</v>
      </c>
      <c r="E206" s="210" t="s">
        <v>165</v>
      </c>
      <c r="F206" s="210"/>
      <c r="G206" s="83" t="s">
        <v>8</v>
      </c>
      <c r="H206" s="84">
        <v>0.126</v>
      </c>
      <c r="I206" s="85">
        <v>87.5</v>
      </c>
      <c r="J206" s="85">
        <v>11.02</v>
      </c>
    </row>
    <row r="207" spans="1:10" ht="24" customHeight="1" x14ac:dyDescent="0.25">
      <c r="A207" s="168" t="s">
        <v>162</v>
      </c>
      <c r="B207" s="82" t="s">
        <v>251</v>
      </c>
      <c r="C207" s="168" t="s">
        <v>95</v>
      </c>
      <c r="D207" s="168" t="s">
        <v>252</v>
      </c>
      <c r="E207" s="210" t="s">
        <v>165</v>
      </c>
      <c r="F207" s="210"/>
      <c r="G207" s="83" t="s">
        <v>102</v>
      </c>
      <c r="H207" s="84">
        <v>0.30748999999999999</v>
      </c>
      <c r="I207" s="85">
        <v>9.14</v>
      </c>
      <c r="J207" s="85">
        <v>2.81</v>
      </c>
    </row>
    <row r="208" spans="1:10" ht="24" customHeight="1" x14ac:dyDescent="0.25">
      <c r="A208" s="168" t="s">
        <v>162</v>
      </c>
      <c r="B208" s="82" t="s">
        <v>293</v>
      </c>
      <c r="C208" s="168" t="s">
        <v>95</v>
      </c>
      <c r="D208" s="168" t="s">
        <v>294</v>
      </c>
      <c r="E208" s="210" t="s">
        <v>165</v>
      </c>
      <c r="F208" s="210"/>
      <c r="G208" s="83" t="s">
        <v>101</v>
      </c>
      <c r="H208" s="84">
        <v>381.6</v>
      </c>
      <c r="I208" s="85">
        <v>0.28000000000000003</v>
      </c>
      <c r="J208" s="85">
        <v>106.84</v>
      </c>
    </row>
    <row r="209" spans="1:10" ht="24" customHeight="1" x14ac:dyDescent="0.25">
      <c r="A209" s="169"/>
      <c r="B209" s="169"/>
      <c r="C209" s="169"/>
      <c r="D209" s="169"/>
      <c r="E209" s="169" t="s">
        <v>173</v>
      </c>
      <c r="F209" s="86">
        <v>336.84</v>
      </c>
      <c r="G209" s="169" t="s">
        <v>174</v>
      </c>
      <c r="H209" s="86">
        <v>0</v>
      </c>
      <c r="I209" s="169" t="s">
        <v>175</v>
      </c>
      <c r="J209" s="86">
        <v>336.84</v>
      </c>
    </row>
    <row r="210" spans="1:10" x14ac:dyDescent="0.25">
      <c r="A210" s="169"/>
      <c r="B210" s="169"/>
      <c r="C210" s="169"/>
      <c r="D210" s="169"/>
      <c r="E210" s="169" t="s">
        <v>176</v>
      </c>
      <c r="F210" s="86">
        <v>153.22</v>
      </c>
      <c r="G210" s="169"/>
      <c r="H210" s="207" t="s">
        <v>177</v>
      </c>
      <c r="I210" s="207"/>
      <c r="J210" s="86">
        <v>892.39</v>
      </c>
    </row>
    <row r="211" spans="1:10" ht="15" customHeight="1" thickBot="1" x14ac:dyDescent="0.3">
      <c r="A211" s="162"/>
      <c r="B211" s="162"/>
      <c r="C211" s="162"/>
      <c r="D211" s="162"/>
      <c r="E211" s="162"/>
      <c r="F211" s="162"/>
      <c r="G211" s="162" t="s">
        <v>178</v>
      </c>
      <c r="H211" s="87">
        <v>4</v>
      </c>
      <c r="I211" s="162" t="s">
        <v>179</v>
      </c>
      <c r="J211" s="164">
        <v>3569.56</v>
      </c>
    </row>
    <row r="212" spans="1:10" ht="30" customHeight="1" thickTop="1" x14ac:dyDescent="0.25">
      <c r="A212" s="88"/>
      <c r="B212" s="88"/>
      <c r="C212" s="88"/>
      <c r="D212" s="88"/>
      <c r="E212" s="88"/>
      <c r="F212" s="88"/>
      <c r="G212" s="88"/>
      <c r="H212" s="88"/>
      <c r="I212" s="88"/>
      <c r="J212" s="88"/>
    </row>
    <row r="213" spans="1:10" ht="0.95" customHeight="1" x14ac:dyDescent="0.25">
      <c r="A213" s="170" t="s">
        <v>133</v>
      </c>
      <c r="B213" s="67" t="s">
        <v>88</v>
      </c>
      <c r="C213" s="170" t="s">
        <v>89</v>
      </c>
      <c r="D213" s="170" t="s">
        <v>79</v>
      </c>
      <c r="E213" s="196" t="s">
        <v>149</v>
      </c>
      <c r="F213" s="196"/>
      <c r="G213" s="72" t="s">
        <v>90</v>
      </c>
      <c r="H213" s="67" t="s">
        <v>91</v>
      </c>
      <c r="I213" s="67" t="s">
        <v>92</v>
      </c>
      <c r="J213" s="67" t="s">
        <v>80</v>
      </c>
    </row>
    <row r="214" spans="1:10" ht="18" customHeight="1" x14ac:dyDescent="0.25">
      <c r="A214" s="171" t="s">
        <v>150</v>
      </c>
      <c r="B214" s="74" t="s">
        <v>134</v>
      </c>
      <c r="C214" s="171" t="s">
        <v>95</v>
      </c>
      <c r="D214" s="171" t="s">
        <v>135</v>
      </c>
      <c r="E214" s="219" t="s">
        <v>274</v>
      </c>
      <c r="F214" s="219"/>
      <c r="G214" s="75" t="s">
        <v>101</v>
      </c>
      <c r="H214" s="77">
        <v>1</v>
      </c>
      <c r="I214" s="76">
        <v>1368.15</v>
      </c>
      <c r="J214" s="76">
        <v>1368.15</v>
      </c>
    </row>
    <row r="215" spans="1:10" ht="60" customHeight="1" x14ac:dyDescent="0.25">
      <c r="A215" s="167" t="s">
        <v>152</v>
      </c>
      <c r="B215" s="78" t="s">
        <v>295</v>
      </c>
      <c r="C215" s="167" t="s">
        <v>95</v>
      </c>
      <c r="D215" s="167" t="s">
        <v>296</v>
      </c>
      <c r="E215" s="209" t="s">
        <v>274</v>
      </c>
      <c r="F215" s="209"/>
      <c r="G215" s="79" t="s">
        <v>101</v>
      </c>
      <c r="H215" s="80">
        <v>1</v>
      </c>
      <c r="I215" s="81">
        <v>992.68</v>
      </c>
      <c r="J215" s="81">
        <v>992.68</v>
      </c>
    </row>
    <row r="216" spans="1:10" ht="48" customHeight="1" x14ac:dyDescent="0.25">
      <c r="A216" s="167" t="s">
        <v>152</v>
      </c>
      <c r="B216" s="78" t="s">
        <v>297</v>
      </c>
      <c r="C216" s="167" t="s">
        <v>95</v>
      </c>
      <c r="D216" s="167" t="s">
        <v>298</v>
      </c>
      <c r="E216" s="209" t="s">
        <v>299</v>
      </c>
      <c r="F216" s="209"/>
      <c r="G216" s="79" t="s">
        <v>101</v>
      </c>
      <c r="H216" s="80">
        <v>1</v>
      </c>
      <c r="I216" s="81">
        <v>375.47</v>
      </c>
      <c r="J216" s="81">
        <v>375.47</v>
      </c>
    </row>
    <row r="217" spans="1:10" ht="24" customHeight="1" x14ac:dyDescent="0.25">
      <c r="A217" s="169"/>
      <c r="B217" s="169"/>
      <c r="C217" s="169"/>
      <c r="D217" s="169"/>
      <c r="E217" s="169" t="s">
        <v>173</v>
      </c>
      <c r="F217" s="86">
        <v>221.53</v>
      </c>
      <c r="G217" s="169" t="s">
        <v>174</v>
      </c>
      <c r="H217" s="86">
        <v>0</v>
      </c>
      <c r="I217" s="169" t="s">
        <v>175</v>
      </c>
      <c r="J217" s="86">
        <v>221.53</v>
      </c>
    </row>
    <row r="218" spans="1:10" x14ac:dyDescent="0.25">
      <c r="A218" s="169"/>
      <c r="B218" s="169"/>
      <c r="C218" s="169"/>
      <c r="D218" s="169"/>
      <c r="E218" s="169" t="s">
        <v>176</v>
      </c>
      <c r="F218" s="86">
        <v>283.61</v>
      </c>
      <c r="G218" s="169"/>
      <c r="H218" s="207" t="s">
        <v>177</v>
      </c>
      <c r="I218" s="207"/>
      <c r="J218" s="86">
        <v>1651.76</v>
      </c>
    </row>
    <row r="219" spans="1:10" ht="15" customHeight="1" thickBot="1" x14ac:dyDescent="0.3">
      <c r="A219" s="162"/>
      <c r="B219" s="162"/>
      <c r="C219" s="162"/>
      <c r="D219" s="162"/>
      <c r="E219" s="162"/>
      <c r="F219" s="162"/>
      <c r="G219" s="162" t="s">
        <v>178</v>
      </c>
      <c r="H219" s="87">
        <v>2</v>
      </c>
      <c r="I219" s="162" t="s">
        <v>179</v>
      </c>
      <c r="J219" s="164">
        <v>3303.52</v>
      </c>
    </row>
    <row r="220" spans="1:10" ht="30" customHeight="1" thickTop="1" x14ac:dyDescent="0.25">
      <c r="A220" s="88"/>
      <c r="B220" s="88"/>
      <c r="C220" s="88"/>
      <c r="D220" s="88"/>
      <c r="E220" s="88"/>
      <c r="F220" s="88"/>
      <c r="G220" s="88"/>
      <c r="H220" s="88"/>
      <c r="I220" s="88"/>
      <c r="J220" s="88"/>
    </row>
    <row r="221" spans="1:10" ht="0.95" customHeight="1" x14ac:dyDescent="0.25">
      <c r="A221" s="170" t="s">
        <v>136</v>
      </c>
      <c r="B221" s="67" t="s">
        <v>88</v>
      </c>
      <c r="C221" s="170" t="s">
        <v>89</v>
      </c>
      <c r="D221" s="170" t="s">
        <v>79</v>
      </c>
      <c r="E221" s="196" t="s">
        <v>149</v>
      </c>
      <c r="F221" s="196"/>
      <c r="G221" s="72" t="s">
        <v>90</v>
      </c>
      <c r="H221" s="67" t="s">
        <v>91</v>
      </c>
      <c r="I221" s="67" t="s">
        <v>92</v>
      </c>
      <c r="J221" s="67" t="s">
        <v>80</v>
      </c>
    </row>
    <row r="222" spans="1:10" ht="18" customHeight="1" x14ac:dyDescent="0.25">
      <c r="A222" s="171" t="s">
        <v>150</v>
      </c>
      <c r="B222" s="74" t="s">
        <v>111</v>
      </c>
      <c r="C222" s="171" t="s">
        <v>95</v>
      </c>
      <c r="D222" s="171" t="s">
        <v>18</v>
      </c>
      <c r="E222" s="219" t="s">
        <v>234</v>
      </c>
      <c r="F222" s="219"/>
      <c r="G222" s="75" t="s">
        <v>8</v>
      </c>
      <c r="H222" s="77">
        <v>1</v>
      </c>
      <c r="I222" s="76">
        <v>8.2100000000000009</v>
      </c>
      <c r="J222" s="76">
        <v>8.2100000000000009</v>
      </c>
    </row>
    <row r="223" spans="1:10" ht="60" customHeight="1" x14ac:dyDescent="0.25">
      <c r="A223" s="167" t="s">
        <v>152</v>
      </c>
      <c r="B223" s="78" t="s">
        <v>235</v>
      </c>
      <c r="C223" s="167" t="s">
        <v>95</v>
      </c>
      <c r="D223" s="167" t="s">
        <v>236</v>
      </c>
      <c r="E223" s="209" t="s">
        <v>220</v>
      </c>
      <c r="F223" s="209"/>
      <c r="G223" s="79" t="s">
        <v>221</v>
      </c>
      <c r="H223" s="80">
        <v>5.0500000000000003E-2</v>
      </c>
      <c r="I223" s="81">
        <v>87.09</v>
      </c>
      <c r="J223" s="81">
        <v>4.3899999999999997</v>
      </c>
    </row>
    <row r="224" spans="1:10" ht="60" customHeight="1" x14ac:dyDescent="0.25">
      <c r="A224" s="167" t="s">
        <v>152</v>
      </c>
      <c r="B224" s="78" t="s">
        <v>237</v>
      </c>
      <c r="C224" s="167" t="s">
        <v>95</v>
      </c>
      <c r="D224" s="167" t="s">
        <v>238</v>
      </c>
      <c r="E224" s="209" t="s">
        <v>220</v>
      </c>
      <c r="F224" s="209"/>
      <c r="G224" s="79" t="s">
        <v>239</v>
      </c>
      <c r="H224" s="80">
        <v>6.1100000000000002E-2</v>
      </c>
      <c r="I224" s="81">
        <v>34.630000000000003</v>
      </c>
      <c r="J224" s="81">
        <v>2.11</v>
      </c>
    </row>
    <row r="225" spans="1:10" ht="60" customHeight="1" x14ac:dyDescent="0.25">
      <c r="A225" s="167" t="s">
        <v>152</v>
      </c>
      <c r="B225" s="78" t="s">
        <v>160</v>
      </c>
      <c r="C225" s="167" t="s">
        <v>95</v>
      </c>
      <c r="D225" s="167" t="s">
        <v>161</v>
      </c>
      <c r="E225" s="209" t="s">
        <v>158</v>
      </c>
      <c r="F225" s="209"/>
      <c r="G225" s="79" t="s">
        <v>159</v>
      </c>
      <c r="H225" s="80">
        <v>0.1116</v>
      </c>
      <c r="I225" s="81">
        <v>15.33</v>
      </c>
      <c r="J225" s="81">
        <v>1.71</v>
      </c>
    </row>
    <row r="226" spans="1:10" ht="24" customHeight="1" x14ac:dyDescent="0.25">
      <c r="A226" s="169"/>
      <c r="B226" s="169"/>
      <c r="C226" s="169"/>
      <c r="D226" s="169"/>
      <c r="E226" s="169" t="s">
        <v>173</v>
      </c>
      <c r="F226" s="86">
        <v>2.86</v>
      </c>
      <c r="G226" s="169" t="s">
        <v>174</v>
      </c>
      <c r="H226" s="86">
        <v>0</v>
      </c>
      <c r="I226" s="169" t="s">
        <v>175</v>
      </c>
      <c r="J226" s="86">
        <v>2.86</v>
      </c>
    </row>
    <row r="227" spans="1:10" x14ac:dyDescent="0.25">
      <c r="A227" s="169"/>
      <c r="B227" s="169"/>
      <c r="C227" s="169"/>
      <c r="D227" s="169"/>
      <c r="E227" s="169" t="s">
        <v>176</v>
      </c>
      <c r="F227" s="86">
        <v>1.7</v>
      </c>
      <c r="G227" s="169"/>
      <c r="H227" s="207" t="s">
        <v>177</v>
      </c>
      <c r="I227" s="207"/>
      <c r="J227" s="86">
        <v>9.91</v>
      </c>
    </row>
    <row r="228" spans="1:10" ht="15" customHeight="1" thickBot="1" x14ac:dyDescent="0.3">
      <c r="A228" s="162"/>
      <c r="B228" s="162"/>
      <c r="C228" s="162"/>
      <c r="D228" s="162"/>
      <c r="E228" s="162"/>
      <c r="F228" s="162"/>
      <c r="G228" s="162" t="s">
        <v>178</v>
      </c>
      <c r="H228" s="87">
        <v>19.2</v>
      </c>
      <c r="I228" s="162" t="s">
        <v>179</v>
      </c>
      <c r="J228" s="164">
        <v>190.27</v>
      </c>
    </row>
    <row r="229" spans="1:10" ht="30" customHeight="1" thickTop="1" x14ac:dyDescent="0.25">
      <c r="A229" s="88"/>
      <c r="B229" s="88"/>
      <c r="C229" s="88"/>
      <c r="D229" s="88"/>
      <c r="E229" s="88"/>
      <c r="F229" s="88"/>
      <c r="G229" s="88"/>
      <c r="H229" s="88"/>
      <c r="I229" s="88"/>
      <c r="J229" s="88"/>
    </row>
    <row r="230" spans="1:10" ht="0.95" customHeight="1" x14ac:dyDescent="0.25">
      <c r="A230" s="170" t="s">
        <v>137</v>
      </c>
      <c r="B230" s="67" t="s">
        <v>88</v>
      </c>
      <c r="C230" s="170" t="s">
        <v>89</v>
      </c>
      <c r="D230" s="170" t="s">
        <v>79</v>
      </c>
      <c r="E230" s="196" t="s">
        <v>149</v>
      </c>
      <c r="F230" s="196"/>
      <c r="G230" s="72" t="s">
        <v>90</v>
      </c>
      <c r="H230" s="67" t="s">
        <v>91</v>
      </c>
      <c r="I230" s="67" t="s">
        <v>92</v>
      </c>
      <c r="J230" s="67" t="s">
        <v>80</v>
      </c>
    </row>
    <row r="231" spans="1:10" ht="18" customHeight="1" x14ac:dyDescent="0.25">
      <c r="A231" s="171" t="s">
        <v>150</v>
      </c>
      <c r="B231" s="74" t="s">
        <v>138</v>
      </c>
      <c r="C231" s="171" t="s">
        <v>95</v>
      </c>
      <c r="D231" s="171" t="s">
        <v>64</v>
      </c>
      <c r="E231" s="219" t="s">
        <v>263</v>
      </c>
      <c r="F231" s="219"/>
      <c r="G231" s="75" t="s">
        <v>102</v>
      </c>
      <c r="H231" s="77">
        <v>1</v>
      </c>
      <c r="I231" s="76">
        <v>280.54000000000002</v>
      </c>
      <c r="J231" s="76">
        <v>280.54000000000002</v>
      </c>
    </row>
    <row r="232" spans="1:10" ht="48" customHeight="1" x14ac:dyDescent="0.25">
      <c r="A232" s="167" t="s">
        <v>152</v>
      </c>
      <c r="B232" s="78" t="s">
        <v>264</v>
      </c>
      <c r="C232" s="167" t="s">
        <v>95</v>
      </c>
      <c r="D232" s="167" t="s">
        <v>265</v>
      </c>
      <c r="E232" s="209" t="s">
        <v>220</v>
      </c>
      <c r="F232" s="209"/>
      <c r="G232" s="79" t="s">
        <v>221</v>
      </c>
      <c r="H232" s="80">
        <v>0.16300000000000001</v>
      </c>
      <c r="I232" s="81">
        <v>127.35</v>
      </c>
      <c r="J232" s="81">
        <v>20.75</v>
      </c>
    </row>
    <row r="233" spans="1:10" ht="36" customHeight="1" x14ac:dyDescent="0.25">
      <c r="A233" s="167" t="s">
        <v>152</v>
      </c>
      <c r="B233" s="78" t="s">
        <v>266</v>
      </c>
      <c r="C233" s="167" t="s">
        <v>95</v>
      </c>
      <c r="D233" s="167" t="s">
        <v>267</v>
      </c>
      <c r="E233" s="209" t="s">
        <v>220</v>
      </c>
      <c r="F233" s="209"/>
      <c r="G233" s="79" t="s">
        <v>239</v>
      </c>
      <c r="H233" s="80">
        <v>0.34499999999999997</v>
      </c>
      <c r="I233" s="81">
        <v>50.3</v>
      </c>
      <c r="J233" s="81">
        <v>17.350000000000001</v>
      </c>
    </row>
    <row r="234" spans="1:10" ht="36" customHeight="1" x14ac:dyDescent="0.25">
      <c r="A234" s="167" t="s">
        <v>152</v>
      </c>
      <c r="B234" s="78" t="s">
        <v>268</v>
      </c>
      <c r="C234" s="167" t="s">
        <v>95</v>
      </c>
      <c r="D234" s="167" t="s">
        <v>269</v>
      </c>
      <c r="E234" s="209" t="s">
        <v>158</v>
      </c>
      <c r="F234" s="209"/>
      <c r="G234" s="79" t="s">
        <v>8</v>
      </c>
      <c r="H234" s="80">
        <v>1.2E-2</v>
      </c>
      <c r="I234" s="81">
        <v>543.82000000000005</v>
      </c>
      <c r="J234" s="81">
        <v>6.52</v>
      </c>
    </row>
    <row r="235" spans="1:10" ht="24" customHeight="1" x14ac:dyDescent="0.25">
      <c r="A235" s="167" t="s">
        <v>152</v>
      </c>
      <c r="B235" s="78" t="s">
        <v>270</v>
      </c>
      <c r="C235" s="167" t="s">
        <v>95</v>
      </c>
      <c r="D235" s="167" t="s">
        <v>271</v>
      </c>
      <c r="E235" s="209" t="s">
        <v>158</v>
      </c>
      <c r="F235" s="209"/>
      <c r="G235" s="79" t="s">
        <v>159</v>
      </c>
      <c r="H235" s="80">
        <v>0.77</v>
      </c>
      <c r="I235" s="81">
        <v>20.27</v>
      </c>
      <c r="J235" s="81">
        <v>15.6</v>
      </c>
    </row>
    <row r="236" spans="1:10" ht="24" customHeight="1" x14ac:dyDescent="0.25">
      <c r="A236" s="167" t="s">
        <v>152</v>
      </c>
      <c r="B236" s="78" t="s">
        <v>160</v>
      </c>
      <c r="C236" s="167" t="s">
        <v>95</v>
      </c>
      <c r="D236" s="167" t="s">
        <v>161</v>
      </c>
      <c r="E236" s="209" t="s">
        <v>158</v>
      </c>
      <c r="F236" s="209"/>
      <c r="G236" s="79" t="s">
        <v>159</v>
      </c>
      <c r="H236" s="80">
        <v>1.5389999999999999</v>
      </c>
      <c r="I236" s="81">
        <v>15.33</v>
      </c>
      <c r="J236" s="81">
        <v>23.59</v>
      </c>
    </row>
    <row r="237" spans="1:10" ht="24" customHeight="1" x14ac:dyDescent="0.25">
      <c r="A237" s="168" t="s">
        <v>162</v>
      </c>
      <c r="B237" s="82" t="s">
        <v>300</v>
      </c>
      <c r="C237" s="168" t="s">
        <v>95</v>
      </c>
      <c r="D237" s="168" t="s">
        <v>301</v>
      </c>
      <c r="E237" s="210" t="s">
        <v>165</v>
      </c>
      <c r="F237" s="210"/>
      <c r="G237" s="83" t="s">
        <v>102</v>
      </c>
      <c r="H237" s="84">
        <v>1.03</v>
      </c>
      <c r="I237" s="85">
        <v>191</v>
      </c>
      <c r="J237" s="85">
        <v>196.73</v>
      </c>
    </row>
    <row r="238" spans="1:10" ht="24" customHeight="1" x14ac:dyDescent="0.25">
      <c r="A238" s="169"/>
      <c r="B238" s="169"/>
      <c r="C238" s="169"/>
      <c r="D238" s="169"/>
      <c r="E238" s="169" t="s">
        <v>173</v>
      </c>
      <c r="F238" s="86">
        <v>37.6</v>
      </c>
      <c r="G238" s="169" t="s">
        <v>174</v>
      </c>
      <c r="H238" s="86">
        <v>0</v>
      </c>
      <c r="I238" s="169" t="s">
        <v>175</v>
      </c>
      <c r="J238" s="86">
        <v>37.6</v>
      </c>
    </row>
    <row r="239" spans="1:10" x14ac:dyDescent="0.25">
      <c r="A239" s="169"/>
      <c r="B239" s="169"/>
      <c r="C239" s="169"/>
      <c r="D239" s="169"/>
      <c r="E239" s="169" t="s">
        <v>176</v>
      </c>
      <c r="F239" s="86">
        <v>58.15</v>
      </c>
      <c r="G239" s="169"/>
      <c r="H239" s="207" t="s">
        <v>177</v>
      </c>
      <c r="I239" s="207"/>
      <c r="J239" s="86">
        <v>338.69</v>
      </c>
    </row>
    <row r="240" spans="1:10" ht="15" customHeight="1" thickBot="1" x14ac:dyDescent="0.3">
      <c r="A240" s="162"/>
      <c r="B240" s="162"/>
      <c r="C240" s="162"/>
      <c r="D240" s="162"/>
      <c r="E240" s="162"/>
      <c r="F240" s="162"/>
      <c r="G240" s="162" t="s">
        <v>178</v>
      </c>
      <c r="H240" s="87">
        <v>16</v>
      </c>
      <c r="I240" s="162" t="s">
        <v>179</v>
      </c>
      <c r="J240" s="164">
        <v>5419.04</v>
      </c>
    </row>
    <row r="241" spans="1:10" ht="30" customHeight="1" thickTop="1" x14ac:dyDescent="0.25">
      <c r="A241" s="88"/>
      <c r="B241" s="88"/>
      <c r="C241" s="88"/>
      <c r="D241" s="88"/>
      <c r="E241" s="88"/>
      <c r="F241" s="88"/>
      <c r="G241" s="88"/>
      <c r="H241" s="88"/>
      <c r="I241" s="88"/>
      <c r="J241" s="88"/>
    </row>
    <row r="242" spans="1:10" ht="0.95" customHeight="1" x14ac:dyDescent="0.25">
      <c r="A242" s="170" t="s">
        <v>139</v>
      </c>
      <c r="B242" s="67" t="s">
        <v>88</v>
      </c>
      <c r="C242" s="170" t="s">
        <v>89</v>
      </c>
      <c r="D242" s="170" t="s">
        <v>79</v>
      </c>
      <c r="E242" s="196" t="s">
        <v>149</v>
      </c>
      <c r="F242" s="196"/>
      <c r="G242" s="72" t="s">
        <v>90</v>
      </c>
      <c r="H242" s="67" t="s">
        <v>91</v>
      </c>
      <c r="I242" s="67" t="s">
        <v>92</v>
      </c>
      <c r="J242" s="67" t="s">
        <v>80</v>
      </c>
    </row>
    <row r="243" spans="1:10" ht="18" customHeight="1" x14ac:dyDescent="0.25">
      <c r="A243" s="171" t="s">
        <v>150</v>
      </c>
      <c r="B243" s="74" t="s">
        <v>128</v>
      </c>
      <c r="C243" s="171" t="s">
        <v>95</v>
      </c>
      <c r="D243" s="171" t="s">
        <v>66</v>
      </c>
      <c r="E243" s="219" t="s">
        <v>234</v>
      </c>
      <c r="F243" s="219"/>
      <c r="G243" s="75" t="s">
        <v>8</v>
      </c>
      <c r="H243" s="77">
        <v>1</v>
      </c>
      <c r="I243" s="76">
        <v>36.770000000000003</v>
      </c>
      <c r="J243" s="76">
        <v>36.770000000000003</v>
      </c>
    </row>
    <row r="244" spans="1:10" ht="24" customHeight="1" x14ac:dyDescent="0.25">
      <c r="A244" s="167" t="s">
        <v>152</v>
      </c>
      <c r="B244" s="78" t="s">
        <v>160</v>
      </c>
      <c r="C244" s="167" t="s">
        <v>95</v>
      </c>
      <c r="D244" s="167" t="s">
        <v>161</v>
      </c>
      <c r="E244" s="209" t="s">
        <v>158</v>
      </c>
      <c r="F244" s="209"/>
      <c r="G244" s="79" t="s">
        <v>159</v>
      </c>
      <c r="H244" s="80">
        <v>2.3986000000000001</v>
      </c>
      <c r="I244" s="81">
        <v>15.33</v>
      </c>
      <c r="J244" s="81">
        <v>36.770000000000003</v>
      </c>
    </row>
    <row r="245" spans="1:10" ht="24" customHeight="1" x14ac:dyDescent="0.25">
      <c r="A245" s="169"/>
      <c r="B245" s="169"/>
      <c r="C245" s="169"/>
      <c r="D245" s="169"/>
      <c r="E245" s="169" t="s">
        <v>173</v>
      </c>
      <c r="F245" s="86">
        <v>25.42</v>
      </c>
      <c r="G245" s="169" t="s">
        <v>174</v>
      </c>
      <c r="H245" s="86">
        <v>0</v>
      </c>
      <c r="I245" s="169" t="s">
        <v>175</v>
      </c>
      <c r="J245" s="86">
        <v>25.42</v>
      </c>
    </row>
    <row r="246" spans="1:10" x14ac:dyDescent="0.25">
      <c r="A246" s="169"/>
      <c r="B246" s="169"/>
      <c r="C246" s="169"/>
      <c r="D246" s="169"/>
      <c r="E246" s="169" t="s">
        <v>176</v>
      </c>
      <c r="F246" s="86">
        <v>7.62</v>
      </c>
      <c r="G246" s="169"/>
      <c r="H246" s="207" t="s">
        <v>177</v>
      </c>
      <c r="I246" s="207"/>
      <c r="J246" s="86">
        <v>44.39</v>
      </c>
    </row>
    <row r="247" spans="1:10" ht="15" customHeight="1" thickBot="1" x14ac:dyDescent="0.3">
      <c r="A247" s="162"/>
      <c r="B247" s="162"/>
      <c r="C247" s="162"/>
      <c r="D247" s="162"/>
      <c r="E247" s="162"/>
      <c r="F247" s="162"/>
      <c r="G247" s="162" t="s">
        <v>178</v>
      </c>
      <c r="H247" s="87">
        <v>14.51</v>
      </c>
      <c r="I247" s="162" t="s">
        <v>179</v>
      </c>
      <c r="J247" s="164">
        <v>644.09</v>
      </c>
    </row>
    <row r="248" spans="1:10" ht="30" customHeight="1" thickTop="1" x14ac:dyDescent="0.25">
      <c r="A248" s="88"/>
      <c r="B248" s="88"/>
      <c r="C248" s="88"/>
      <c r="D248" s="88"/>
      <c r="E248" s="88"/>
      <c r="F248" s="88"/>
      <c r="G248" s="88"/>
      <c r="H248" s="88"/>
      <c r="I248" s="88"/>
      <c r="J248" s="88"/>
    </row>
    <row r="249" spans="1:10" ht="0.95" customHeight="1" x14ac:dyDescent="0.25">
      <c r="A249" s="161" t="s">
        <v>140</v>
      </c>
      <c r="B249" s="161"/>
      <c r="C249" s="161"/>
      <c r="D249" s="161" t="s">
        <v>141</v>
      </c>
      <c r="E249" s="161"/>
      <c r="F249" s="197"/>
      <c r="G249" s="197"/>
      <c r="H249" s="73"/>
      <c r="I249" s="161"/>
      <c r="J249" s="68">
        <v>37422.1</v>
      </c>
    </row>
    <row r="250" spans="1:10" ht="24" customHeight="1" x14ac:dyDescent="0.25">
      <c r="A250" s="170" t="s">
        <v>142</v>
      </c>
      <c r="B250" s="67" t="s">
        <v>88</v>
      </c>
      <c r="C250" s="170" t="s">
        <v>89</v>
      </c>
      <c r="D250" s="170" t="s">
        <v>79</v>
      </c>
      <c r="E250" s="196" t="s">
        <v>149</v>
      </c>
      <c r="F250" s="196"/>
      <c r="G250" s="72" t="s">
        <v>90</v>
      </c>
      <c r="H250" s="67" t="s">
        <v>91</v>
      </c>
      <c r="I250" s="67" t="s">
        <v>92</v>
      </c>
      <c r="J250" s="67" t="s">
        <v>80</v>
      </c>
    </row>
    <row r="251" spans="1:10" ht="18" customHeight="1" x14ac:dyDescent="0.25">
      <c r="A251" s="171" t="s">
        <v>150</v>
      </c>
      <c r="B251" s="74" t="s">
        <v>143</v>
      </c>
      <c r="C251" s="171" t="s">
        <v>95</v>
      </c>
      <c r="D251" s="171" t="s">
        <v>70</v>
      </c>
      <c r="E251" s="219" t="s">
        <v>274</v>
      </c>
      <c r="F251" s="219"/>
      <c r="G251" s="75" t="s">
        <v>102</v>
      </c>
      <c r="H251" s="77">
        <v>1</v>
      </c>
      <c r="I251" s="76">
        <v>38.47</v>
      </c>
      <c r="J251" s="76">
        <v>38.47</v>
      </c>
    </row>
    <row r="252" spans="1:10" ht="36" customHeight="1" x14ac:dyDescent="0.25">
      <c r="A252" s="167" t="s">
        <v>152</v>
      </c>
      <c r="B252" s="78" t="s">
        <v>257</v>
      </c>
      <c r="C252" s="167" t="s">
        <v>95</v>
      </c>
      <c r="D252" s="167" t="s">
        <v>258</v>
      </c>
      <c r="E252" s="209" t="s">
        <v>158</v>
      </c>
      <c r="F252" s="209"/>
      <c r="G252" s="79" t="s">
        <v>159</v>
      </c>
      <c r="H252" s="80">
        <v>0.69099999999999995</v>
      </c>
      <c r="I252" s="81">
        <v>18.36</v>
      </c>
      <c r="J252" s="81">
        <v>12.68</v>
      </c>
    </row>
    <row r="253" spans="1:10" ht="24" customHeight="1" x14ac:dyDescent="0.25">
      <c r="A253" s="167" t="s">
        <v>152</v>
      </c>
      <c r="B253" s="78" t="s">
        <v>160</v>
      </c>
      <c r="C253" s="167" t="s">
        <v>95</v>
      </c>
      <c r="D253" s="167" t="s">
        <v>161</v>
      </c>
      <c r="E253" s="209" t="s">
        <v>158</v>
      </c>
      <c r="F253" s="209"/>
      <c r="G253" s="79" t="s">
        <v>159</v>
      </c>
      <c r="H253" s="80">
        <v>0.69099999999999995</v>
      </c>
      <c r="I253" s="81">
        <v>15.33</v>
      </c>
      <c r="J253" s="81">
        <v>10.59</v>
      </c>
    </row>
    <row r="254" spans="1:10" ht="24" customHeight="1" x14ac:dyDescent="0.25">
      <c r="A254" s="168" t="s">
        <v>162</v>
      </c>
      <c r="B254" s="82" t="s">
        <v>259</v>
      </c>
      <c r="C254" s="168" t="s">
        <v>95</v>
      </c>
      <c r="D254" s="168" t="s">
        <v>260</v>
      </c>
      <c r="E254" s="210" t="s">
        <v>165</v>
      </c>
      <c r="F254" s="210"/>
      <c r="G254" s="83" t="s">
        <v>8</v>
      </c>
      <c r="H254" s="84">
        <v>0.01</v>
      </c>
      <c r="I254" s="85">
        <v>65</v>
      </c>
      <c r="J254" s="85">
        <v>0.65</v>
      </c>
    </row>
    <row r="255" spans="1:10" ht="24" customHeight="1" x14ac:dyDescent="0.25">
      <c r="A255" s="168" t="s">
        <v>162</v>
      </c>
      <c r="B255" s="82" t="s">
        <v>302</v>
      </c>
      <c r="C255" s="168" t="s">
        <v>95</v>
      </c>
      <c r="D255" s="168" t="s">
        <v>303</v>
      </c>
      <c r="E255" s="210" t="s">
        <v>165</v>
      </c>
      <c r="F255" s="210"/>
      <c r="G255" s="83" t="s">
        <v>8</v>
      </c>
      <c r="H255" s="84">
        <v>3.6999999999999998E-2</v>
      </c>
      <c r="I255" s="85">
        <v>367.49</v>
      </c>
      <c r="J255" s="85">
        <v>13.59</v>
      </c>
    </row>
    <row r="256" spans="1:10" ht="36" customHeight="1" x14ac:dyDescent="0.25">
      <c r="A256" s="168" t="s">
        <v>162</v>
      </c>
      <c r="B256" s="82" t="s">
        <v>304</v>
      </c>
      <c r="C256" s="168" t="s">
        <v>95</v>
      </c>
      <c r="D256" s="168" t="s">
        <v>305</v>
      </c>
      <c r="E256" s="210" t="s">
        <v>165</v>
      </c>
      <c r="F256" s="210"/>
      <c r="G256" s="83" t="s">
        <v>102</v>
      </c>
      <c r="H256" s="84">
        <v>0.2</v>
      </c>
      <c r="I256" s="85">
        <v>1.06</v>
      </c>
      <c r="J256" s="85">
        <v>0.21</v>
      </c>
    </row>
    <row r="257" spans="1:10" ht="24" customHeight="1" x14ac:dyDescent="0.25">
      <c r="A257" s="168" t="s">
        <v>162</v>
      </c>
      <c r="B257" s="82" t="s">
        <v>251</v>
      </c>
      <c r="C257" s="168" t="s">
        <v>95</v>
      </c>
      <c r="D257" s="168" t="s">
        <v>252</v>
      </c>
      <c r="E257" s="210" t="s">
        <v>165</v>
      </c>
      <c r="F257" s="210"/>
      <c r="G257" s="83" t="s">
        <v>102</v>
      </c>
      <c r="H257" s="84">
        <v>8.3000000000000004E-2</v>
      </c>
      <c r="I257" s="85">
        <v>9.14</v>
      </c>
      <c r="J257" s="85">
        <v>0.75</v>
      </c>
    </row>
    <row r="258" spans="1:10" ht="24" customHeight="1" x14ac:dyDescent="0.25">
      <c r="A258" s="169"/>
      <c r="B258" s="169"/>
      <c r="C258" s="169"/>
      <c r="D258" s="169"/>
      <c r="E258" s="169" t="s">
        <v>173</v>
      </c>
      <c r="F258" s="86">
        <v>16.690000000000001</v>
      </c>
      <c r="G258" s="169" t="s">
        <v>174</v>
      </c>
      <c r="H258" s="86">
        <v>0</v>
      </c>
      <c r="I258" s="169" t="s">
        <v>175</v>
      </c>
      <c r="J258" s="86">
        <v>16.690000000000001</v>
      </c>
    </row>
    <row r="259" spans="1:10" x14ac:dyDescent="0.25">
      <c r="A259" s="169"/>
      <c r="B259" s="169"/>
      <c r="C259" s="169"/>
      <c r="D259" s="169"/>
      <c r="E259" s="169" t="s">
        <v>176</v>
      </c>
      <c r="F259" s="86">
        <v>7.97</v>
      </c>
      <c r="G259" s="169"/>
      <c r="H259" s="207" t="s">
        <v>177</v>
      </c>
      <c r="I259" s="207"/>
      <c r="J259" s="86">
        <v>46.44</v>
      </c>
    </row>
    <row r="260" spans="1:10" ht="15" customHeight="1" thickBot="1" x14ac:dyDescent="0.3">
      <c r="A260" s="162"/>
      <c r="B260" s="162"/>
      <c r="C260" s="162"/>
      <c r="D260" s="162"/>
      <c r="E260" s="162"/>
      <c r="F260" s="162"/>
      <c r="G260" s="162" t="s">
        <v>178</v>
      </c>
      <c r="H260" s="87">
        <v>184.6</v>
      </c>
      <c r="I260" s="162" t="s">
        <v>179</v>
      </c>
      <c r="J260" s="164">
        <v>8572.82</v>
      </c>
    </row>
    <row r="261" spans="1:10" ht="30" customHeight="1" thickTop="1" x14ac:dyDescent="0.25">
      <c r="A261" s="88"/>
      <c r="B261" s="88"/>
      <c r="C261" s="88"/>
      <c r="D261" s="88"/>
      <c r="E261" s="88"/>
      <c r="F261" s="88"/>
      <c r="G261" s="88"/>
      <c r="H261" s="88"/>
      <c r="I261" s="88"/>
      <c r="J261" s="88"/>
    </row>
    <row r="262" spans="1:10" ht="0.95" customHeight="1" x14ac:dyDescent="0.25">
      <c r="A262" s="170" t="s">
        <v>144</v>
      </c>
      <c r="B262" s="67" t="s">
        <v>88</v>
      </c>
      <c r="C262" s="170" t="s">
        <v>89</v>
      </c>
      <c r="D262" s="170" t="s">
        <v>79</v>
      </c>
      <c r="E262" s="196" t="s">
        <v>149</v>
      </c>
      <c r="F262" s="196"/>
      <c r="G262" s="72" t="s">
        <v>90</v>
      </c>
      <c r="H262" s="67" t="s">
        <v>91</v>
      </c>
      <c r="I262" s="67" t="s">
        <v>92</v>
      </c>
      <c r="J262" s="67" t="s">
        <v>80</v>
      </c>
    </row>
    <row r="263" spans="1:10" ht="18" customHeight="1" x14ac:dyDescent="0.25">
      <c r="A263" s="171" t="s">
        <v>150</v>
      </c>
      <c r="B263" s="74" t="s">
        <v>145</v>
      </c>
      <c r="C263" s="171" t="s">
        <v>95</v>
      </c>
      <c r="D263" s="171" t="s">
        <v>72</v>
      </c>
      <c r="E263" s="219" t="s">
        <v>274</v>
      </c>
      <c r="F263" s="219"/>
      <c r="G263" s="75" t="s">
        <v>102</v>
      </c>
      <c r="H263" s="77">
        <v>1</v>
      </c>
      <c r="I263" s="76">
        <v>36.96</v>
      </c>
      <c r="J263" s="76">
        <v>36.96</v>
      </c>
    </row>
    <row r="264" spans="1:10" ht="36" customHeight="1" x14ac:dyDescent="0.25">
      <c r="A264" s="167" t="s">
        <v>152</v>
      </c>
      <c r="B264" s="78" t="s">
        <v>306</v>
      </c>
      <c r="C264" s="167" t="s">
        <v>95</v>
      </c>
      <c r="D264" s="167" t="s">
        <v>307</v>
      </c>
      <c r="E264" s="209" t="s">
        <v>220</v>
      </c>
      <c r="F264" s="209"/>
      <c r="G264" s="79" t="s">
        <v>221</v>
      </c>
      <c r="H264" s="80">
        <v>2.4E-2</v>
      </c>
      <c r="I264" s="81">
        <v>17.23</v>
      </c>
      <c r="J264" s="81">
        <v>0.41</v>
      </c>
    </row>
    <row r="265" spans="1:10" ht="36" customHeight="1" x14ac:dyDescent="0.25">
      <c r="A265" s="167" t="s">
        <v>152</v>
      </c>
      <c r="B265" s="78" t="s">
        <v>308</v>
      </c>
      <c r="C265" s="167" t="s">
        <v>95</v>
      </c>
      <c r="D265" s="167" t="s">
        <v>309</v>
      </c>
      <c r="E265" s="209" t="s">
        <v>220</v>
      </c>
      <c r="F265" s="209"/>
      <c r="G265" s="79" t="s">
        <v>239</v>
      </c>
      <c r="H265" s="80">
        <v>0.11799999999999999</v>
      </c>
      <c r="I265" s="81">
        <v>5.6</v>
      </c>
      <c r="J265" s="81">
        <v>0.66</v>
      </c>
    </row>
    <row r="266" spans="1:10" ht="36" customHeight="1" x14ac:dyDescent="0.25">
      <c r="A266" s="167" t="s">
        <v>152</v>
      </c>
      <c r="B266" s="78" t="s">
        <v>310</v>
      </c>
      <c r="C266" s="167" t="s">
        <v>95</v>
      </c>
      <c r="D266" s="167" t="s">
        <v>311</v>
      </c>
      <c r="E266" s="209" t="s">
        <v>158</v>
      </c>
      <c r="F266" s="209"/>
      <c r="G266" s="79" t="s">
        <v>8</v>
      </c>
      <c r="H266" s="80">
        <v>2E-3</v>
      </c>
      <c r="I266" s="81">
        <v>478.4</v>
      </c>
      <c r="J266" s="81">
        <v>0.95</v>
      </c>
    </row>
    <row r="267" spans="1:10" ht="24" customHeight="1" x14ac:dyDescent="0.25">
      <c r="A267" s="167" t="s">
        <v>152</v>
      </c>
      <c r="B267" s="78" t="s">
        <v>312</v>
      </c>
      <c r="C267" s="167" t="s">
        <v>95</v>
      </c>
      <c r="D267" s="167" t="s">
        <v>313</v>
      </c>
      <c r="E267" s="209" t="s">
        <v>158</v>
      </c>
      <c r="F267" s="209"/>
      <c r="G267" s="79" t="s">
        <v>159</v>
      </c>
      <c r="H267" s="80">
        <v>0.14199999999999999</v>
      </c>
      <c r="I267" s="81">
        <v>18.38</v>
      </c>
      <c r="J267" s="81">
        <v>2.6</v>
      </c>
    </row>
    <row r="268" spans="1:10" ht="24" customHeight="1" x14ac:dyDescent="0.25">
      <c r="A268" s="167" t="s">
        <v>152</v>
      </c>
      <c r="B268" s="78" t="s">
        <v>257</v>
      </c>
      <c r="C268" s="167" t="s">
        <v>95</v>
      </c>
      <c r="D268" s="167" t="s">
        <v>258</v>
      </c>
      <c r="E268" s="209" t="s">
        <v>158</v>
      </c>
      <c r="F268" s="209"/>
      <c r="G268" s="79" t="s">
        <v>159</v>
      </c>
      <c r="H268" s="80">
        <v>0.27600000000000002</v>
      </c>
      <c r="I268" s="81">
        <v>18.36</v>
      </c>
      <c r="J268" s="81">
        <v>5.0599999999999996</v>
      </c>
    </row>
    <row r="269" spans="1:10" ht="24" customHeight="1" x14ac:dyDescent="0.25">
      <c r="A269" s="167" t="s">
        <v>152</v>
      </c>
      <c r="B269" s="78" t="s">
        <v>160</v>
      </c>
      <c r="C269" s="167" t="s">
        <v>95</v>
      </c>
      <c r="D269" s="167" t="s">
        <v>161</v>
      </c>
      <c r="E269" s="209" t="s">
        <v>158</v>
      </c>
      <c r="F269" s="209"/>
      <c r="G269" s="79" t="s">
        <v>159</v>
      </c>
      <c r="H269" s="80">
        <v>0.55200000000000005</v>
      </c>
      <c r="I269" s="81">
        <v>15.33</v>
      </c>
      <c r="J269" s="81">
        <v>8.4600000000000009</v>
      </c>
    </row>
    <row r="270" spans="1:10" ht="24" customHeight="1" x14ac:dyDescent="0.25">
      <c r="A270" s="168" t="s">
        <v>162</v>
      </c>
      <c r="B270" s="82" t="s">
        <v>259</v>
      </c>
      <c r="C270" s="168" t="s">
        <v>95</v>
      </c>
      <c r="D270" s="168" t="s">
        <v>260</v>
      </c>
      <c r="E270" s="210" t="s">
        <v>165</v>
      </c>
      <c r="F270" s="210"/>
      <c r="G270" s="83" t="s">
        <v>8</v>
      </c>
      <c r="H270" s="84">
        <v>7.0000000000000001E-3</v>
      </c>
      <c r="I270" s="85">
        <v>65</v>
      </c>
      <c r="J270" s="85">
        <v>0.45</v>
      </c>
    </row>
    <row r="271" spans="1:10" ht="24" customHeight="1" x14ac:dyDescent="0.25">
      <c r="A271" s="168" t="s">
        <v>162</v>
      </c>
      <c r="B271" s="82" t="s">
        <v>302</v>
      </c>
      <c r="C271" s="168" t="s">
        <v>95</v>
      </c>
      <c r="D271" s="168" t="s">
        <v>303</v>
      </c>
      <c r="E271" s="210" t="s">
        <v>165</v>
      </c>
      <c r="F271" s="210"/>
      <c r="G271" s="83" t="s">
        <v>8</v>
      </c>
      <c r="H271" s="84">
        <v>0.05</v>
      </c>
      <c r="I271" s="85">
        <v>367.49</v>
      </c>
      <c r="J271" s="85">
        <v>18.37</v>
      </c>
    </row>
    <row r="272" spans="1:10" ht="36" customHeight="1" x14ac:dyDescent="0.25">
      <c r="A272" s="169"/>
      <c r="B272" s="169"/>
      <c r="C272" s="169"/>
      <c r="D272" s="169"/>
      <c r="E272" s="169" t="s">
        <v>173</v>
      </c>
      <c r="F272" s="86">
        <v>11.69</v>
      </c>
      <c r="G272" s="169" t="s">
        <v>174</v>
      </c>
      <c r="H272" s="86">
        <v>0</v>
      </c>
      <c r="I272" s="169" t="s">
        <v>175</v>
      </c>
      <c r="J272" s="86">
        <v>11.69</v>
      </c>
    </row>
    <row r="273" spans="1:10" x14ac:dyDescent="0.25">
      <c r="A273" s="169"/>
      <c r="B273" s="169"/>
      <c r="C273" s="169"/>
      <c r="D273" s="169"/>
      <c r="E273" s="169" t="s">
        <v>176</v>
      </c>
      <c r="F273" s="86">
        <v>7.66</v>
      </c>
      <c r="G273" s="169"/>
      <c r="H273" s="207" t="s">
        <v>177</v>
      </c>
      <c r="I273" s="207"/>
      <c r="J273" s="86">
        <v>44.62</v>
      </c>
    </row>
    <row r="274" spans="1:10" ht="15" customHeight="1" thickBot="1" x14ac:dyDescent="0.3">
      <c r="A274" s="162"/>
      <c r="B274" s="162"/>
      <c r="C274" s="162"/>
      <c r="D274" s="162"/>
      <c r="E274" s="162"/>
      <c r="F274" s="162"/>
      <c r="G274" s="162" t="s">
        <v>178</v>
      </c>
      <c r="H274" s="87">
        <v>184.6</v>
      </c>
      <c r="I274" s="162" t="s">
        <v>179</v>
      </c>
      <c r="J274" s="164">
        <v>8236.85</v>
      </c>
    </row>
    <row r="275" spans="1:10" ht="30" customHeight="1" thickTop="1" x14ac:dyDescent="0.25">
      <c r="A275" s="88"/>
      <c r="B275" s="88"/>
      <c r="C275" s="88"/>
      <c r="D275" s="88"/>
      <c r="E275" s="88"/>
      <c r="F275" s="88"/>
      <c r="G275" s="88"/>
      <c r="H275" s="88"/>
      <c r="I275" s="88"/>
      <c r="J275" s="88"/>
    </row>
    <row r="276" spans="1:10" ht="0.95" customHeight="1" x14ac:dyDescent="0.25">
      <c r="A276" s="170" t="s">
        <v>146</v>
      </c>
      <c r="B276" s="67" t="s">
        <v>88</v>
      </c>
      <c r="C276" s="170" t="s">
        <v>89</v>
      </c>
      <c r="D276" s="170" t="s">
        <v>79</v>
      </c>
      <c r="E276" s="196" t="s">
        <v>149</v>
      </c>
      <c r="F276" s="196"/>
      <c r="G276" s="72" t="s">
        <v>90</v>
      </c>
      <c r="H276" s="67" t="s">
        <v>91</v>
      </c>
      <c r="I276" s="67" t="s">
        <v>92</v>
      </c>
      <c r="J276" s="67" t="s">
        <v>80</v>
      </c>
    </row>
    <row r="277" spans="1:10" ht="18" customHeight="1" x14ac:dyDescent="0.25">
      <c r="A277" s="171" t="s">
        <v>150</v>
      </c>
      <c r="B277" s="74" t="s">
        <v>147</v>
      </c>
      <c r="C277" s="171" t="s">
        <v>95</v>
      </c>
      <c r="D277" s="171" t="s">
        <v>77</v>
      </c>
      <c r="E277" s="219" t="s">
        <v>314</v>
      </c>
      <c r="F277" s="219"/>
      <c r="G277" s="75" t="s">
        <v>6</v>
      </c>
      <c r="H277" s="77">
        <v>1</v>
      </c>
      <c r="I277" s="76">
        <v>92.49</v>
      </c>
      <c r="J277" s="76">
        <v>92.49</v>
      </c>
    </row>
    <row r="278" spans="1:10" ht="48" customHeight="1" x14ac:dyDescent="0.25">
      <c r="A278" s="167" t="s">
        <v>152</v>
      </c>
      <c r="B278" s="78" t="s">
        <v>315</v>
      </c>
      <c r="C278" s="167" t="s">
        <v>95</v>
      </c>
      <c r="D278" s="167" t="s">
        <v>316</v>
      </c>
      <c r="E278" s="209" t="s">
        <v>155</v>
      </c>
      <c r="F278" s="209"/>
      <c r="G278" s="79" t="s">
        <v>8</v>
      </c>
      <c r="H278" s="80">
        <v>0.12130000000000001</v>
      </c>
      <c r="I278" s="81">
        <v>393.44</v>
      </c>
      <c r="J278" s="81">
        <v>47.72</v>
      </c>
    </row>
    <row r="279" spans="1:10" ht="36" customHeight="1" x14ac:dyDescent="0.25">
      <c r="A279" s="167" t="s">
        <v>152</v>
      </c>
      <c r="B279" s="78" t="s">
        <v>156</v>
      </c>
      <c r="C279" s="167" t="s">
        <v>95</v>
      </c>
      <c r="D279" s="167" t="s">
        <v>157</v>
      </c>
      <c r="E279" s="209" t="s">
        <v>158</v>
      </c>
      <c r="F279" s="209"/>
      <c r="G279" s="79" t="s">
        <v>159</v>
      </c>
      <c r="H279" s="80">
        <v>0.22559999999999999</v>
      </c>
      <c r="I279" s="81">
        <v>17.920000000000002</v>
      </c>
      <c r="J279" s="81">
        <v>4.04</v>
      </c>
    </row>
    <row r="280" spans="1:10" ht="24" customHeight="1" x14ac:dyDescent="0.25">
      <c r="A280" s="167" t="s">
        <v>152</v>
      </c>
      <c r="B280" s="78" t="s">
        <v>257</v>
      </c>
      <c r="C280" s="167" t="s">
        <v>95</v>
      </c>
      <c r="D280" s="167" t="s">
        <v>258</v>
      </c>
      <c r="E280" s="209" t="s">
        <v>158</v>
      </c>
      <c r="F280" s="209"/>
      <c r="G280" s="79" t="s">
        <v>159</v>
      </c>
      <c r="H280" s="80">
        <v>0.33169999999999999</v>
      </c>
      <c r="I280" s="81">
        <v>18.36</v>
      </c>
      <c r="J280" s="81">
        <v>6.09</v>
      </c>
    </row>
    <row r="281" spans="1:10" ht="24" customHeight="1" x14ac:dyDescent="0.25">
      <c r="A281" s="167" t="s">
        <v>152</v>
      </c>
      <c r="B281" s="78" t="s">
        <v>160</v>
      </c>
      <c r="C281" s="167" t="s">
        <v>95</v>
      </c>
      <c r="D281" s="167" t="s">
        <v>161</v>
      </c>
      <c r="E281" s="209" t="s">
        <v>158</v>
      </c>
      <c r="F281" s="209"/>
      <c r="G281" s="79" t="s">
        <v>159</v>
      </c>
      <c r="H281" s="80">
        <v>0.55730000000000002</v>
      </c>
      <c r="I281" s="81">
        <v>15.33</v>
      </c>
      <c r="J281" s="81">
        <v>8.5399999999999991</v>
      </c>
    </row>
    <row r="282" spans="1:10" ht="24" customHeight="1" x14ac:dyDescent="0.25">
      <c r="A282" s="168" t="s">
        <v>162</v>
      </c>
      <c r="B282" s="82" t="s">
        <v>317</v>
      </c>
      <c r="C282" s="168" t="s">
        <v>95</v>
      </c>
      <c r="D282" s="168" t="s">
        <v>318</v>
      </c>
      <c r="E282" s="210" t="s">
        <v>165</v>
      </c>
      <c r="F282" s="210"/>
      <c r="G282" s="83" t="s">
        <v>6</v>
      </c>
      <c r="H282" s="84">
        <v>1.1279999999999999</v>
      </c>
      <c r="I282" s="85">
        <v>1.29</v>
      </c>
      <c r="J282" s="85">
        <v>1.45</v>
      </c>
    </row>
    <row r="283" spans="1:10" ht="24" customHeight="1" x14ac:dyDescent="0.25">
      <c r="A283" s="168" t="s">
        <v>162</v>
      </c>
      <c r="B283" s="82" t="s">
        <v>319</v>
      </c>
      <c r="C283" s="168" t="s">
        <v>95</v>
      </c>
      <c r="D283" s="168" t="s">
        <v>320</v>
      </c>
      <c r="E283" s="210" t="s">
        <v>165</v>
      </c>
      <c r="F283" s="210"/>
      <c r="G283" s="83" t="s">
        <v>102</v>
      </c>
      <c r="H283" s="84">
        <v>0.25</v>
      </c>
      <c r="I283" s="85">
        <v>5.49</v>
      </c>
      <c r="J283" s="85">
        <v>1.37</v>
      </c>
    </row>
    <row r="284" spans="1:10" ht="24" customHeight="1" x14ac:dyDescent="0.25">
      <c r="A284" s="168" t="s">
        <v>162</v>
      </c>
      <c r="B284" s="82" t="s">
        <v>304</v>
      </c>
      <c r="C284" s="168" t="s">
        <v>95</v>
      </c>
      <c r="D284" s="168" t="s">
        <v>305</v>
      </c>
      <c r="E284" s="210" t="s">
        <v>165</v>
      </c>
      <c r="F284" s="210"/>
      <c r="G284" s="83" t="s">
        <v>102</v>
      </c>
      <c r="H284" s="84">
        <v>0.2</v>
      </c>
      <c r="I284" s="85">
        <v>1.06</v>
      </c>
      <c r="J284" s="85">
        <v>0.21</v>
      </c>
    </row>
    <row r="285" spans="1:10" ht="24" customHeight="1" x14ac:dyDescent="0.25">
      <c r="A285" s="168" t="s">
        <v>162</v>
      </c>
      <c r="B285" s="82" t="s">
        <v>321</v>
      </c>
      <c r="C285" s="168" t="s">
        <v>95</v>
      </c>
      <c r="D285" s="168" t="s">
        <v>322</v>
      </c>
      <c r="E285" s="210" t="s">
        <v>165</v>
      </c>
      <c r="F285" s="210"/>
      <c r="G285" s="83" t="s">
        <v>6</v>
      </c>
      <c r="H285" s="84">
        <v>1.1224000000000001</v>
      </c>
      <c r="I285" s="85">
        <v>20.56</v>
      </c>
      <c r="J285" s="85">
        <v>23.07</v>
      </c>
    </row>
    <row r="286" spans="1:10" ht="36" customHeight="1" x14ac:dyDescent="0.25">
      <c r="A286" s="169"/>
      <c r="B286" s="169"/>
      <c r="C286" s="169"/>
      <c r="D286" s="169"/>
      <c r="E286" s="169" t="s">
        <v>173</v>
      </c>
      <c r="F286" s="86">
        <v>18.71</v>
      </c>
      <c r="G286" s="169" t="s">
        <v>174</v>
      </c>
      <c r="H286" s="86">
        <v>0</v>
      </c>
      <c r="I286" s="169" t="s">
        <v>175</v>
      </c>
      <c r="J286" s="86">
        <v>18.71</v>
      </c>
    </row>
    <row r="287" spans="1:10" x14ac:dyDescent="0.25">
      <c r="A287" s="169"/>
      <c r="B287" s="169"/>
      <c r="C287" s="169"/>
      <c r="D287" s="169"/>
      <c r="E287" s="169" t="s">
        <v>176</v>
      </c>
      <c r="F287" s="86">
        <v>19.170000000000002</v>
      </c>
      <c r="G287" s="169"/>
      <c r="H287" s="207" t="s">
        <v>177</v>
      </c>
      <c r="I287" s="207"/>
      <c r="J287" s="86">
        <v>111.66</v>
      </c>
    </row>
    <row r="288" spans="1:10" ht="15" customHeight="1" thickBot="1" x14ac:dyDescent="0.3">
      <c r="A288" s="162"/>
      <c r="B288" s="162"/>
      <c r="C288" s="162"/>
      <c r="D288" s="162"/>
      <c r="E288" s="162"/>
      <c r="F288" s="162"/>
      <c r="G288" s="162" t="s">
        <v>178</v>
      </c>
      <c r="H288" s="87">
        <v>184.6</v>
      </c>
      <c r="I288" s="162" t="s">
        <v>179</v>
      </c>
      <c r="J288" s="164">
        <v>20612.43</v>
      </c>
    </row>
    <row r="289" spans="1:10" ht="30" customHeight="1" thickTop="1" x14ac:dyDescent="0.25">
      <c r="A289" s="88"/>
      <c r="B289" s="88"/>
      <c r="C289" s="88"/>
      <c r="D289" s="88"/>
      <c r="E289" s="88"/>
      <c r="F289" s="88"/>
      <c r="G289" s="88"/>
      <c r="H289" s="88"/>
      <c r="I289" s="88"/>
      <c r="J289" s="88"/>
    </row>
    <row r="290" spans="1:10" ht="0.95" customHeight="1" x14ac:dyDescent="0.25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</row>
    <row r="291" spans="1:10" x14ac:dyDescent="0.25">
      <c r="A291" s="188"/>
      <c r="B291" s="188"/>
      <c r="C291" s="188"/>
      <c r="D291" s="69"/>
      <c r="E291" s="162"/>
      <c r="F291" s="189" t="s">
        <v>85</v>
      </c>
      <c r="G291" s="188"/>
      <c r="H291" s="208">
        <v>134343.97</v>
      </c>
      <c r="I291" s="188"/>
      <c r="J291" s="188"/>
    </row>
    <row r="292" spans="1:10" x14ac:dyDescent="0.25">
      <c r="A292" s="188"/>
      <c r="B292" s="188"/>
      <c r="C292" s="188"/>
      <c r="D292" s="69"/>
      <c r="E292" s="162"/>
      <c r="F292" s="189" t="s">
        <v>86</v>
      </c>
      <c r="G292" s="188"/>
      <c r="H292" s="208">
        <v>27840.48</v>
      </c>
      <c r="I292" s="188"/>
      <c r="J292" s="188"/>
    </row>
    <row r="293" spans="1:10" x14ac:dyDescent="0.25">
      <c r="A293" s="188"/>
      <c r="B293" s="188"/>
      <c r="C293" s="188"/>
      <c r="D293" s="69"/>
      <c r="E293" s="162"/>
      <c r="F293" s="189" t="s">
        <v>87</v>
      </c>
      <c r="G293" s="188"/>
      <c r="H293" s="208">
        <v>162184.45000000001</v>
      </c>
      <c r="I293" s="188"/>
      <c r="J293" s="188"/>
    </row>
    <row r="294" spans="1:10" x14ac:dyDescent="0.25">
      <c r="A294" s="188"/>
      <c r="B294" s="188"/>
      <c r="C294" s="188"/>
      <c r="D294" s="69"/>
      <c r="E294" s="70"/>
      <c r="F294" s="189" t="s">
        <v>87</v>
      </c>
      <c r="G294" s="188"/>
      <c r="H294" s="208">
        <v>151901.01</v>
      </c>
      <c r="I294" s="188"/>
      <c r="J294" s="188"/>
    </row>
    <row r="295" spans="1:10" ht="52.5" customHeight="1" x14ac:dyDescent="0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</row>
    <row r="296" spans="1:10" ht="69.95" customHeight="1" x14ac:dyDescent="0.25">
      <c r="A296" s="211" t="s">
        <v>148</v>
      </c>
      <c r="B296" s="212"/>
      <c r="C296" s="212"/>
      <c r="D296" s="212"/>
      <c r="E296" s="212"/>
      <c r="F296" s="212"/>
      <c r="G296" s="212"/>
      <c r="H296" s="212"/>
      <c r="I296" s="212"/>
      <c r="J296" s="212"/>
    </row>
  </sheetData>
  <mergeCells count="224">
    <mergeCell ref="E44:F44"/>
    <mergeCell ref="E45:F45"/>
    <mergeCell ref="E21:F21"/>
    <mergeCell ref="E22:F22"/>
    <mergeCell ref="E23:F23"/>
    <mergeCell ref="E24:F24"/>
    <mergeCell ref="E25:F25"/>
    <mergeCell ref="H27:I27"/>
    <mergeCell ref="F16:G16"/>
    <mergeCell ref="E17:F17"/>
    <mergeCell ref="E18:F18"/>
    <mergeCell ref="E19:F19"/>
    <mergeCell ref="E20:F20"/>
    <mergeCell ref="E39:F39"/>
    <mergeCell ref="E40:F40"/>
    <mergeCell ref="E41:F41"/>
    <mergeCell ref="E42:F42"/>
    <mergeCell ref="E43:F43"/>
    <mergeCell ref="E30:F30"/>
    <mergeCell ref="E31:F31"/>
    <mergeCell ref="E32:F32"/>
    <mergeCell ref="E37:F37"/>
    <mergeCell ref="E38:F38"/>
    <mergeCell ref="E33:F33"/>
    <mergeCell ref="E34:F34"/>
    <mergeCell ref="E35:F35"/>
    <mergeCell ref="E36:F36"/>
    <mergeCell ref="E64:F64"/>
    <mergeCell ref="E65:F65"/>
    <mergeCell ref="E54:F54"/>
    <mergeCell ref="E55:F55"/>
    <mergeCell ref="E48:F48"/>
    <mergeCell ref="E49:F49"/>
    <mergeCell ref="E50:F50"/>
    <mergeCell ref="E51:F51"/>
    <mergeCell ref="E52:F52"/>
    <mergeCell ref="E53:F53"/>
    <mergeCell ref="E90:F90"/>
    <mergeCell ref="E91:F91"/>
    <mergeCell ref="E92:F92"/>
    <mergeCell ref="H94:I94"/>
    <mergeCell ref="F97:G97"/>
    <mergeCell ref="E98:F98"/>
    <mergeCell ref="H103:I103"/>
    <mergeCell ref="F106:G106"/>
    <mergeCell ref="E86:F86"/>
    <mergeCell ref="E87:F87"/>
    <mergeCell ref="E88:F88"/>
    <mergeCell ref="E89:F89"/>
    <mergeCell ref="E109:F109"/>
    <mergeCell ref="E110:F110"/>
    <mergeCell ref="E111:F111"/>
    <mergeCell ref="E112:F112"/>
    <mergeCell ref="E108:F108"/>
    <mergeCell ref="H114:I114"/>
    <mergeCell ref="E117:F117"/>
    <mergeCell ref="E99:F99"/>
    <mergeCell ref="E100:F100"/>
    <mergeCell ref="E101:F101"/>
    <mergeCell ref="F107:G107"/>
    <mergeCell ref="E135:F135"/>
    <mergeCell ref="E136:F136"/>
    <mergeCell ref="E142:F142"/>
    <mergeCell ref="E143:F143"/>
    <mergeCell ref="E127:F127"/>
    <mergeCell ref="E128:F128"/>
    <mergeCell ref="E134:F134"/>
    <mergeCell ref="E118:F118"/>
    <mergeCell ref="E119:F119"/>
    <mergeCell ref="E120:F120"/>
    <mergeCell ref="E121:F121"/>
    <mergeCell ref="E153:F153"/>
    <mergeCell ref="E154:F154"/>
    <mergeCell ref="E155:F155"/>
    <mergeCell ref="E156:F156"/>
    <mergeCell ref="E157:F157"/>
    <mergeCell ref="E158:F158"/>
    <mergeCell ref="E144:F144"/>
    <mergeCell ref="E145:F145"/>
    <mergeCell ref="E146:F146"/>
    <mergeCell ref="E147:F147"/>
    <mergeCell ref="H182:I182"/>
    <mergeCell ref="E185:F185"/>
    <mergeCell ref="H189:I189"/>
    <mergeCell ref="E168:F168"/>
    <mergeCell ref="E174:F174"/>
    <mergeCell ref="E175:F175"/>
    <mergeCell ref="E176:F176"/>
    <mergeCell ref="E159:F159"/>
    <mergeCell ref="E160:F160"/>
    <mergeCell ref="E166:F166"/>
    <mergeCell ref="E167:F167"/>
    <mergeCell ref="E165:F165"/>
    <mergeCell ref="H170:I170"/>
    <mergeCell ref="E173:F173"/>
    <mergeCell ref="E186:F186"/>
    <mergeCell ref="E187:F187"/>
    <mergeCell ref="F192:G192"/>
    <mergeCell ref="E193:F193"/>
    <mergeCell ref="E194:F194"/>
    <mergeCell ref="E177:F177"/>
    <mergeCell ref="E178:F178"/>
    <mergeCell ref="E179:F179"/>
    <mergeCell ref="E180:F180"/>
    <mergeCell ref="E201:F201"/>
    <mergeCell ref="E202:F202"/>
    <mergeCell ref="E203:F203"/>
    <mergeCell ref="E204:F204"/>
    <mergeCell ref="E205:F205"/>
    <mergeCell ref="E206:F206"/>
    <mergeCell ref="H210:I210"/>
    <mergeCell ref="E213:F213"/>
    <mergeCell ref="E195:F195"/>
    <mergeCell ref="E196:F196"/>
    <mergeCell ref="E197:F197"/>
    <mergeCell ref="E198:F198"/>
    <mergeCell ref="E199:F199"/>
    <mergeCell ref="E200:F200"/>
    <mergeCell ref="E216:F216"/>
    <mergeCell ref="E222:F222"/>
    <mergeCell ref="E223:F223"/>
    <mergeCell ref="E224:F224"/>
    <mergeCell ref="H218:I218"/>
    <mergeCell ref="E221:F221"/>
    <mergeCell ref="H227:I227"/>
    <mergeCell ref="E230:F230"/>
    <mergeCell ref="E207:F207"/>
    <mergeCell ref="E208:F208"/>
    <mergeCell ref="E214:F214"/>
    <mergeCell ref="E215:F215"/>
    <mergeCell ref="E234:F234"/>
    <mergeCell ref="E235:F235"/>
    <mergeCell ref="E236:F236"/>
    <mergeCell ref="E237:F237"/>
    <mergeCell ref="H239:I239"/>
    <mergeCell ref="E242:F242"/>
    <mergeCell ref="H246:I246"/>
    <mergeCell ref="E225:F225"/>
    <mergeCell ref="E231:F231"/>
    <mergeCell ref="E232:F232"/>
    <mergeCell ref="E233:F233"/>
    <mergeCell ref="E252:F252"/>
    <mergeCell ref="E253:F253"/>
    <mergeCell ref="E254:F254"/>
    <mergeCell ref="E255:F255"/>
    <mergeCell ref="E256:F256"/>
    <mergeCell ref="E257:F257"/>
    <mergeCell ref="E243:F243"/>
    <mergeCell ref="E244:F244"/>
    <mergeCell ref="F249:G249"/>
    <mergeCell ref="E250:F250"/>
    <mergeCell ref="E251:F251"/>
    <mergeCell ref="A294:C294"/>
    <mergeCell ref="F294:G294"/>
    <mergeCell ref="H294:J294"/>
    <mergeCell ref="A296:J296"/>
    <mergeCell ref="A7:J7"/>
    <mergeCell ref="A8:J8"/>
    <mergeCell ref="A10:J10"/>
    <mergeCell ref="A292:C292"/>
    <mergeCell ref="F292:G292"/>
    <mergeCell ref="H292:J292"/>
    <mergeCell ref="A293:C293"/>
    <mergeCell ref="F293:G293"/>
    <mergeCell ref="H293:J293"/>
    <mergeCell ref="E282:F282"/>
    <mergeCell ref="E283:F283"/>
    <mergeCell ref="E284:F284"/>
    <mergeCell ref="E285:F285"/>
    <mergeCell ref="E277:F277"/>
    <mergeCell ref="E278:F278"/>
    <mergeCell ref="E279:F279"/>
    <mergeCell ref="E280:F280"/>
    <mergeCell ref="E281:F281"/>
    <mergeCell ref="E267:F267"/>
    <mergeCell ref="E268:F268"/>
    <mergeCell ref="E46:F46"/>
    <mergeCell ref="E47:F47"/>
    <mergeCell ref="H57:I57"/>
    <mergeCell ref="E69:F69"/>
    <mergeCell ref="E70:F70"/>
    <mergeCell ref="E71:F71"/>
    <mergeCell ref="E72:F72"/>
    <mergeCell ref="H82:I82"/>
    <mergeCell ref="E85:F85"/>
    <mergeCell ref="E75:F75"/>
    <mergeCell ref="E76:F76"/>
    <mergeCell ref="E77:F77"/>
    <mergeCell ref="E78:F78"/>
    <mergeCell ref="E79:F79"/>
    <mergeCell ref="E80:F80"/>
    <mergeCell ref="E66:F66"/>
    <mergeCell ref="E67:F67"/>
    <mergeCell ref="E68:F68"/>
    <mergeCell ref="E73:F73"/>
    <mergeCell ref="E74:F74"/>
    <mergeCell ref="E60:F60"/>
    <mergeCell ref="E61:F61"/>
    <mergeCell ref="E62:F62"/>
    <mergeCell ref="E63:F63"/>
    <mergeCell ref="H287:I287"/>
    <mergeCell ref="A291:C291"/>
    <mergeCell ref="F291:G291"/>
    <mergeCell ref="H291:J291"/>
    <mergeCell ref="H123:I123"/>
    <mergeCell ref="E126:F126"/>
    <mergeCell ref="H130:I130"/>
    <mergeCell ref="E133:F133"/>
    <mergeCell ref="H138:I138"/>
    <mergeCell ref="E141:F141"/>
    <mergeCell ref="H149:I149"/>
    <mergeCell ref="E152:F152"/>
    <mergeCell ref="H162:I162"/>
    <mergeCell ref="E269:F269"/>
    <mergeCell ref="E270:F270"/>
    <mergeCell ref="E271:F271"/>
    <mergeCell ref="E263:F263"/>
    <mergeCell ref="E264:F264"/>
    <mergeCell ref="E265:F265"/>
    <mergeCell ref="E266:F266"/>
    <mergeCell ref="H259:I259"/>
    <mergeCell ref="E262:F262"/>
    <mergeCell ref="H273:I273"/>
    <mergeCell ref="E276:F276"/>
  </mergeCells>
  <pageMargins left="0.51181102362204722" right="0.51181102362204722" top="0.78740157480314965" bottom="0.78740157480314965" header="0.31496062992125984" footer="0.31496062992125984"/>
  <pageSetup paperSize="9" scale="47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4E53-0105-4664-9B34-012B106A2406}">
  <dimension ref="A1:K153"/>
  <sheetViews>
    <sheetView view="pageBreakPreview" zoomScale="60" zoomScaleNormal="100" workbookViewId="0">
      <selection activeCell="G42" sqref="G42"/>
    </sheetView>
  </sheetViews>
  <sheetFormatPr defaultRowHeight="12.75" x14ac:dyDescent="0.25"/>
  <cols>
    <col min="1" max="1" width="15.5703125" style="1" customWidth="1"/>
    <col min="2" max="2" width="14.7109375" style="1" customWidth="1"/>
    <col min="3" max="3" width="20.7109375" style="1" customWidth="1"/>
    <col min="4" max="4" width="17.140625" style="1" customWidth="1"/>
    <col min="5" max="5" width="14" style="1" customWidth="1"/>
    <col min="6" max="6" width="13.85546875" style="1" customWidth="1"/>
    <col min="7" max="7" width="14.42578125" style="1" customWidth="1"/>
    <col min="8" max="8" width="17.7109375" style="1" customWidth="1"/>
    <col min="9" max="9" width="12.85546875" style="1" customWidth="1"/>
    <col min="10" max="10" width="11.5703125" style="1" bestFit="1" customWidth="1"/>
    <col min="11" max="11" width="23.28515625" style="1" customWidth="1"/>
    <col min="12" max="255" width="9.140625" style="1"/>
    <col min="256" max="256" width="15.5703125" style="1" customWidth="1"/>
    <col min="257" max="257" width="14.7109375" style="1" customWidth="1"/>
    <col min="258" max="258" width="20.7109375" style="1" customWidth="1"/>
    <col min="259" max="259" width="28.28515625" style="1" customWidth="1"/>
    <col min="260" max="260" width="14" style="1" customWidth="1"/>
    <col min="261" max="261" width="13.85546875" style="1" customWidth="1"/>
    <col min="262" max="262" width="14.42578125" style="1" customWidth="1"/>
    <col min="263" max="263" width="17.7109375" style="1" customWidth="1"/>
    <col min="264" max="264" width="12.85546875" style="1" customWidth="1"/>
    <col min="265" max="265" width="8.140625" style="1" customWidth="1"/>
    <col min="266" max="266" width="11.5703125" style="1" bestFit="1" customWidth="1"/>
    <col min="267" max="267" width="23.28515625" style="1" customWidth="1"/>
    <col min="268" max="511" width="9.140625" style="1"/>
    <col min="512" max="512" width="15.5703125" style="1" customWidth="1"/>
    <col min="513" max="513" width="14.7109375" style="1" customWidth="1"/>
    <col min="514" max="514" width="20.7109375" style="1" customWidth="1"/>
    <col min="515" max="515" width="28.28515625" style="1" customWidth="1"/>
    <col min="516" max="516" width="14" style="1" customWidth="1"/>
    <col min="517" max="517" width="13.85546875" style="1" customWidth="1"/>
    <col min="518" max="518" width="14.42578125" style="1" customWidth="1"/>
    <col min="519" max="519" width="17.7109375" style="1" customWidth="1"/>
    <col min="520" max="520" width="12.85546875" style="1" customWidth="1"/>
    <col min="521" max="521" width="8.140625" style="1" customWidth="1"/>
    <col min="522" max="522" width="11.5703125" style="1" bestFit="1" customWidth="1"/>
    <col min="523" max="523" width="23.28515625" style="1" customWidth="1"/>
    <col min="524" max="767" width="9.140625" style="1"/>
    <col min="768" max="768" width="15.5703125" style="1" customWidth="1"/>
    <col min="769" max="769" width="14.7109375" style="1" customWidth="1"/>
    <col min="770" max="770" width="20.7109375" style="1" customWidth="1"/>
    <col min="771" max="771" width="28.28515625" style="1" customWidth="1"/>
    <col min="772" max="772" width="14" style="1" customWidth="1"/>
    <col min="773" max="773" width="13.85546875" style="1" customWidth="1"/>
    <col min="774" max="774" width="14.42578125" style="1" customWidth="1"/>
    <col min="775" max="775" width="17.7109375" style="1" customWidth="1"/>
    <col min="776" max="776" width="12.85546875" style="1" customWidth="1"/>
    <col min="777" max="777" width="8.140625" style="1" customWidth="1"/>
    <col min="778" max="778" width="11.5703125" style="1" bestFit="1" customWidth="1"/>
    <col min="779" max="779" width="23.28515625" style="1" customWidth="1"/>
    <col min="780" max="1023" width="9.140625" style="1"/>
    <col min="1024" max="1024" width="15.5703125" style="1" customWidth="1"/>
    <col min="1025" max="1025" width="14.7109375" style="1" customWidth="1"/>
    <col min="1026" max="1026" width="20.7109375" style="1" customWidth="1"/>
    <col min="1027" max="1027" width="28.28515625" style="1" customWidth="1"/>
    <col min="1028" max="1028" width="14" style="1" customWidth="1"/>
    <col min="1029" max="1029" width="13.85546875" style="1" customWidth="1"/>
    <col min="1030" max="1030" width="14.42578125" style="1" customWidth="1"/>
    <col min="1031" max="1031" width="17.7109375" style="1" customWidth="1"/>
    <col min="1032" max="1032" width="12.85546875" style="1" customWidth="1"/>
    <col min="1033" max="1033" width="8.140625" style="1" customWidth="1"/>
    <col min="1034" max="1034" width="11.5703125" style="1" bestFit="1" customWidth="1"/>
    <col min="1035" max="1035" width="23.28515625" style="1" customWidth="1"/>
    <col min="1036" max="1279" width="9.140625" style="1"/>
    <col min="1280" max="1280" width="15.5703125" style="1" customWidth="1"/>
    <col min="1281" max="1281" width="14.7109375" style="1" customWidth="1"/>
    <col min="1282" max="1282" width="20.7109375" style="1" customWidth="1"/>
    <col min="1283" max="1283" width="28.28515625" style="1" customWidth="1"/>
    <col min="1284" max="1284" width="14" style="1" customWidth="1"/>
    <col min="1285" max="1285" width="13.85546875" style="1" customWidth="1"/>
    <col min="1286" max="1286" width="14.42578125" style="1" customWidth="1"/>
    <col min="1287" max="1287" width="17.7109375" style="1" customWidth="1"/>
    <col min="1288" max="1288" width="12.85546875" style="1" customWidth="1"/>
    <col min="1289" max="1289" width="8.140625" style="1" customWidth="1"/>
    <col min="1290" max="1290" width="11.5703125" style="1" bestFit="1" customWidth="1"/>
    <col min="1291" max="1291" width="23.28515625" style="1" customWidth="1"/>
    <col min="1292" max="1535" width="9.140625" style="1"/>
    <col min="1536" max="1536" width="15.5703125" style="1" customWidth="1"/>
    <col min="1537" max="1537" width="14.7109375" style="1" customWidth="1"/>
    <col min="1538" max="1538" width="20.7109375" style="1" customWidth="1"/>
    <col min="1539" max="1539" width="28.28515625" style="1" customWidth="1"/>
    <col min="1540" max="1540" width="14" style="1" customWidth="1"/>
    <col min="1541" max="1541" width="13.85546875" style="1" customWidth="1"/>
    <col min="1542" max="1542" width="14.42578125" style="1" customWidth="1"/>
    <col min="1543" max="1543" width="17.7109375" style="1" customWidth="1"/>
    <col min="1544" max="1544" width="12.85546875" style="1" customWidth="1"/>
    <col min="1545" max="1545" width="8.140625" style="1" customWidth="1"/>
    <col min="1546" max="1546" width="11.5703125" style="1" bestFit="1" customWidth="1"/>
    <col min="1547" max="1547" width="23.28515625" style="1" customWidth="1"/>
    <col min="1548" max="1791" width="9.140625" style="1"/>
    <col min="1792" max="1792" width="15.5703125" style="1" customWidth="1"/>
    <col min="1793" max="1793" width="14.7109375" style="1" customWidth="1"/>
    <col min="1794" max="1794" width="20.7109375" style="1" customWidth="1"/>
    <col min="1795" max="1795" width="28.28515625" style="1" customWidth="1"/>
    <col min="1796" max="1796" width="14" style="1" customWidth="1"/>
    <col min="1797" max="1797" width="13.85546875" style="1" customWidth="1"/>
    <col min="1798" max="1798" width="14.42578125" style="1" customWidth="1"/>
    <col min="1799" max="1799" width="17.7109375" style="1" customWidth="1"/>
    <col min="1800" max="1800" width="12.85546875" style="1" customWidth="1"/>
    <col min="1801" max="1801" width="8.140625" style="1" customWidth="1"/>
    <col min="1802" max="1802" width="11.5703125" style="1" bestFit="1" customWidth="1"/>
    <col min="1803" max="1803" width="23.28515625" style="1" customWidth="1"/>
    <col min="1804" max="2047" width="9.140625" style="1"/>
    <col min="2048" max="2048" width="15.5703125" style="1" customWidth="1"/>
    <col min="2049" max="2049" width="14.7109375" style="1" customWidth="1"/>
    <col min="2050" max="2050" width="20.7109375" style="1" customWidth="1"/>
    <col min="2051" max="2051" width="28.28515625" style="1" customWidth="1"/>
    <col min="2052" max="2052" width="14" style="1" customWidth="1"/>
    <col min="2053" max="2053" width="13.85546875" style="1" customWidth="1"/>
    <col min="2054" max="2054" width="14.42578125" style="1" customWidth="1"/>
    <col min="2055" max="2055" width="17.7109375" style="1" customWidth="1"/>
    <col min="2056" max="2056" width="12.85546875" style="1" customWidth="1"/>
    <col min="2057" max="2057" width="8.140625" style="1" customWidth="1"/>
    <col min="2058" max="2058" width="11.5703125" style="1" bestFit="1" customWidth="1"/>
    <col min="2059" max="2059" width="23.28515625" style="1" customWidth="1"/>
    <col min="2060" max="2303" width="9.140625" style="1"/>
    <col min="2304" max="2304" width="15.5703125" style="1" customWidth="1"/>
    <col min="2305" max="2305" width="14.7109375" style="1" customWidth="1"/>
    <col min="2306" max="2306" width="20.7109375" style="1" customWidth="1"/>
    <col min="2307" max="2307" width="28.28515625" style="1" customWidth="1"/>
    <col min="2308" max="2308" width="14" style="1" customWidth="1"/>
    <col min="2309" max="2309" width="13.85546875" style="1" customWidth="1"/>
    <col min="2310" max="2310" width="14.42578125" style="1" customWidth="1"/>
    <col min="2311" max="2311" width="17.7109375" style="1" customWidth="1"/>
    <col min="2312" max="2312" width="12.85546875" style="1" customWidth="1"/>
    <col min="2313" max="2313" width="8.140625" style="1" customWidth="1"/>
    <col min="2314" max="2314" width="11.5703125" style="1" bestFit="1" customWidth="1"/>
    <col min="2315" max="2315" width="23.28515625" style="1" customWidth="1"/>
    <col min="2316" max="2559" width="9.140625" style="1"/>
    <col min="2560" max="2560" width="15.5703125" style="1" customWidth="1"/>
    <col min="2561" max="2561" width="14.7109375" style="1" customWidth="1"/>
    <col min="2562" max="2562" width="20.7109375" style="1" customWidth="1"/>
    <col min="2563" max="2563" width="28.28515625" style="1" customWidth="1"/>
    <col min="2564" max="2564" width="14" style="1" customWidth="1"/>
    <col min="2565" max="2565" width="13.85546875" style="1" customWidth="1"/>
    <col min="2566" max="2566" width="14.42578125" style="1" customWidth="1"/>
    <col min="2567" max="2567" width="17.7109375" style="1" customWidth="1"/>
    <col min="2568" max="2568" width="12.85546875" style="1" customWidth="1"/>
    <col min="2569" max="2569" width="8.140625" style="1" customWidth="1"/>
    <col min="2570" max="2570" width="11.5703125" style="1" bestFit="1" customWidth="1"/>
    <col min="2571" max="2571" width="23.28515625" style="1" customWidth="1"/>
    <col min="2572" max="2815" width="9.140625" style="1"/>
    <col min="2816" max="2816" width="15.5703125" style="1" customWidth="1"/>
    <col min="2817" max="2817" width="14.7109375" style="1" customWidth="1"/>
    <col min="2818" max="2818" width="20.7109375" style="1" customWidth="1"/>
    <col min="2819" max="2819" width="28.28515625" style="1" customWidth="1"/>
    <col min="2820" max="2820" width="14" style="1" customWidth="1"/>
    <col min="2821" max="2821" width="13.85546875" style="1" customWidth="1"/>
    <col min="2822" max="2822" width="14.42578125" style="1" customWidth="1"/>
    <col min="2823" max="2823" width="17.7109375" style="1" customWidth="1"/>
    <col min="2824" max="2824" width="12.85546875" style="1" customWidth="1"/>
    <col min="2825" max="2825" width="8.140625" style="1" customWidth="1"/>
    <col min="2826" max="2826" width="11.5703125" style="1" bestFit="1" customWidth="1"/>
    <col min="2827" max="2827" width="23.28515625" style="1" customWidth="1"/>
    <col min="2828" max="3071" width="9.140625" style="1"/>
    <col min="3072" max="3072" width="15.5703125" style="1" customWidth="1"/>
    <col min="3073" max="3073" width="14.7109375" style="1" customWidth="1"/>
    <col min="3074" max="3074" width="20.7109375" style="1" customWidth="1"/>
    <col min="3075" max="3075" width="28.28515625" style="1" customWidth="1"/>
    <col min="3076" max="3076" width="14" style="1" customWidth="1"/>
    <col min="3077" max="3077" width="13.85546875" style="1" customWidth="1"/>
    <col min="3078" max="3078" width="14.42578125" style="1" customWidth="1"/>
    <col min="3079" max="3079" width="17.7109375" style="1" customWidth="1"/>
    <col min="3080" max="3080" width="12.85546875" style="1" customWidth="1"/>
    <col min="3081" max="3081" width="8.140625" style="1" customWidth="1"/>
    <col min="3082" max="3082" width="11.5703125" style="1" bestFit="1" customWidth="1"/>
    <col min="3083" max="3083" width="23.28515625" style="1" customWidth="1"/>
    <col min="3084" max="3327" width="9.140625" style="1"/>
    <col min="3328" max="3328" width="15.5703125" style="1" customWidth="1"/>
    <col min="3329" max="3329" width="14.7109375" style="1" customWidth="1"/>
    <col min="3330" max="3330" width="20.7109375" style="1" customWidth="1"/>
    <col min="3331" max="3331" width="28.28515625" style="1" customWidth="1"/>
    <col min="3332" max="3332" width="14" style="1" customWidth="1"/>
    <col min="3333" max="3333" width="13.85546875" style="1" customWidth="1"/>
    <col min="3334" max="3334" width="14.42578125" style="1" customWidth="1"/>
    <col min="3335" max="3335" width="17.7109375" style="1" customWidth="1"/>
    <col min="3336" max="3336" width="12.85546875" style="1" customWidth="1"/>
    <col min="3337" max="3337" width="8.140625" style="1" customWidth="1"/>
    <col min="3338" max="3338" width="11.5703125" style="1" bestFit="1" customWidth="1"/>
    <col min="3339" max="3339" width="23.28515625" style="1" customWidth="1"/>
    <col min="3340" max="3583" width="9.140625" style="1"/>
    <col min="3584" max="3584" width="15.5703125" style="1" customWidth="1"/>
    <col min="3585" max="3585" width="14.7109375" style="1" customWidth="1"/>
    <col min="3586" max="3586" width="20.7109375" style="1" customWidth="1"/>
    <col min="3587" max="3587" width="28.28515625" style="1" customWidth="1"/>
    <col min="3588" max="3588" width="14" style="1" customWidth="1"/>
    <col min="3589" max="3589" width="13.85546875" style="1" customWidth="1"/>
    <col min="3590" max="3590" width="14.42578125" style="1" customWidth="1"/>
    <col min="3591" max="3591" width="17.7109375" style="1" customWidth="1"/>
    <col min="3592" max="3592" width="12.85546875" style="1" customWidth="1"/>
    <col min="3593" max="3593" width="8.140625" style="1" customWidth="1"/>
    <col min="3594" max="3594" width="11.5703125" style="1" bestFit="1" customWidth="1"/>
    <col min="3595" max="3595" width="23.28515625" style="1" customWidth="1"/>
    <col min="3596" max="3839" width="9.140625" style="1"/>
    <col min="3840" max="3840" width="15.5703125" style="1" customWidth="1"/>
    <col min="3841" max="3841" width="14.7109375" style="1" customWidth="1"/>
    <col min="3842" max="3842" width="20.7109375" style="1" customWidth="1"/>
    <col min="3843" max="3843" width="28.28515625" style="1" customWidth="1"/>
    <col min="3844" max="3844" width="14" style="1" customWidth="1"/>
    <col min="3845" max="3845" width="13.85546875" style="1" customWidth="1"/>
    <col min="3846" max="3846" width="14.42578125" style="1" customWidth="1"/>
    <col min="3847" max="3847" width="17.7109375" style="1" customWidth="1"/>
    <col min="3848" max="3848" width="12.85546875" style="1" customWidth="1"/>
    <col min="3849" max="3849" width="8.140625" style="1" customWidth="1"/>
    <col min="3850" max="3850" width="11.5703125" style="1" bestFit="1" customWidth="1"/>
    <col min="3851" max="3851" width="23.28515625" style="1" customWidth="1"/>
    <col min="3852" max="4095" width="9.140625" style="1"/>
    <col min="4096" max="4096" width="15.5703125" style="1" customWidth="1"/>
    <col min="4097" max="4097" width="14.7109375" style="1" customWidth="1"/>
    <col min="4098" max="4098" width="20.7109375" style="1" customWidth="1"/>
    <col min="4099" max="4099" width="28.28515625" style="1" customWidth="1"/>
    <col min="4100" max="4100" width="14" style="1" customWidth="1"/>
    <col min="4101" max="4101" width="13.85546875" style="1" customWidth="1"/>
    <col min="4102" max="4102" width="14.42578125" style="1" customWidth="1"/>
    <col min="4103" max="4103" width="17.7109375" style="1" customWidth="1"/>
    <col min="4104" max="4104" width="12.85546875" style="1" customWidth="1"/>
    <col min="4105" max="4105" width="8.140625" style="1" customWidth="1"/>
    <col min="4106" max="4106" width="11.5703125" style="1" bestFit="1" customWidth="1"/>
    <col min="4107" max="4107" width="23.28515625" style="1" customWidth="1"/>
    <col min="4108" max="4351" width="9.140625" style="1"/>
    <col min="4352" max="4352" width="15.5703125" style="1" customWidth="1"/>
    <col min="4353" max="4353" width="14.7109375" style="1" customWidth="1"/>
    <col min="4354" max="4354" width="20.7109375" style="1" customWidth="1"/>
    <col min="4355" max="4355" width="28.28515625" style="1" customWidth="1"/>
    <col min="4356" max="4356" width="14" style="1" customWidth="1"/>
    <col min="4357" max="4357" width="13.85546875" style="1" customWidth="1"/>
    <col min="4358" max="4358" width="14.42578125" style="1" customWidth="1"/>
    <col min="4359" max="4359" width="17.7109375" style="1" customWidth="1"/>
    <col min="4360" max="4360" width="12.85546875" style="1" customWidth="1"/>
    <col min="4361" max="4361" width="8.140625" style="1" customWidth="1"/>
    <col min="4362" max="4362" width="11.5703125" style="1" bestFit="1" customWidth="1"/>
    <col min="4363" max="4363" width="23.28515625" style="1" customWidth="1"/>
    <col min="4364" max="4607" width="9.140625" style="1"/>
    <col min="4608" max="4608" width="15.5703125" style="1" customWidth="1"/>
    <col min="4609" max="4609" width="14.7109375" style="1" customWidth="1"/>
    <col min="4610" max="4610" width="20.7109375" style="1" customWidth="1"/>
    <col min="4611" max="4611" width="28.28515625" style="1" customWidth="1"/>
    <col min="4612" max="4612" width="14" style="1" customWidth="1"/>
    <col min="4613" max="4613" width="13.85546875" style="1" customWidth="1"/>
    <col min="4614" max="4614" width="14.42578125" style="1" customWidth="1"/>
    <col min="4615" max="4615" width="17.7109375" style="1" customWidth="1"/>
    <col min="4616" max="4616" width="12.85546875" style="1" customWidth="1"/>
    <col min="4617" max="4617" width="8.140625" style="1" customWidth="1"/>
    <col min="4618" max="4618" width="11.5703125" style="1" bestFit="1" customWidth="1"/>
    <col min="4619" max="4619" width="23.28515625" style="1" customWidth="1"/>
    <col min="4620" max="4863" width="9.140625" style="1"/>
    <col min="4864" max="4864" width="15.5703125" style="1" customWidth="1"/>
    <col min="4865" max="4865" width="14.7109375" style="1" customWidth="1"/>
    <col min="4866" max="4866" width="20.7109375" style="1" customWidth="1"/>
    <col min="4867" max="4867" width="28.28515625" style="1" customWidth="1"/>
    <col min="4868" max="4868" width="14" style="1" customWidth="1"/>
    <col min="4869" max="4869" width="13.85546875" style="1" customWidth="1"/>
    <col min="4870" max="4870" width="14.42578125" style="1" customWidth="1"/>
    <col min="4871" max="4871" width="17.7109375" style="1" customWidth="1"/>
    <col min="4872" max="4872" width="12.85546875" style="1" customWidth="1"/>
    <col min="4873" max="4873" width="8.140625" style="1" customWidth="1"/>
    <col min="4874" max="4874" width="11.5703125" style="1" bestFit="1" customWidth="1"/>
    <col min="4875" max="4875" width="23.28515625" style="1" customWidth="1"/>
    <col min="4876" max="5119" width="9.140625" style="1"/>
    <col min="5120" max="5120" width="15.5703125" style="1" customWidth="1"/>
    <col min="5121" max="5121" width="14.7109375" style="1" customWidth="1"/>
    <col min="5122" max="5122" width="20.7109375" style="1" customWidth="1"/>
    <col min="5123" max="5123" width="28.28515625" style="1" customWidth="1"/>
    <col min="5124" max="5124" width="14" style="1" customWidth="1"/>
    <col min="5125" max="5125" width="13.85546875" style="1" customWidth="1"/>
    <col min="5126" max="5126" width="14.42578125" style="1" customWidth="1"/>
    <col min="5127" max="5127" width="17.7109375" style="1" customWidth="1"/>
    <col min="5128" max="5128" width="12.85546875" style="1" customWidth="1"/>
    <col min="5129" max="5129" width="8.140625" style="1" customWidth="1"/>
    <col min="5130" max="5130" width="11.5703125" style="1" bestFit="1" customWidth="1"/>
    <col min="5131" max="5131" width="23.28515625" style="1" customWidth="1"/>
    <col min="5132" max="5375" width="9.140625" style="1"/>
    <col min="5376" max="5376" width="15.5703125" style="1" customWidth="1"/>
    <col min="5377" max="5377" width="14.7109375" style="1" customWidth="1"/>
    <col min="5378" max="5378" width="20.7109375" style="1" customWidth="1"/>
    <col min="5379" max="5379" width="28.28515625" style="1" customWidth="1"/>
    <col min="5380" max="5380" width="14" style="1" customWidth="1"/>
    <col min="5381" max="5381" width="13.85546875" style="1" customWidth="1"/>
    <col min="5382" max="5382" width="14.42578125" style="1" customWidth="1"/>
    <col min="5383" max="5383" width="17.7109375" style="1" customWidth="1"/>
    <col min="5384" max="5384" width="12.85546875" style="1" customWidth="1"/>
    <col min="5385" max="5385" width="8.140625" style="1" customWidth="1"/>
    <col min="5386" max="5386" width="11.5703125" style="1" bestFit="1" customWidth="1"/>
    <col min="5387" max="5387" width="23.28515625" style="1" customWidth="1"/>
    <col min="5388" max="5631" width="9.140625" style="1"/>
    <col min="5632" max="5632" width="15.5703125" style="1" customWidth="1"/>
    <col min="5633" max="5633" width="14.7109375" style="1" customWidth="1"/>
    <col min="5634" max="5634" width="20.7109375" style="1" customWidth="1"/>
    <col min="5635" max="5635" width="28.28515625" style="1" customWidth="1"/>
    <col min="5636" max="5636" width="14" style="1" customWidth="1"/>
    <col min="5637" max="5637" width="13.85546875" style="1" customWidth="1"/>
    <col min="5638" max="5638" width="14.42578125" style="1" customWidth="1"/>
    <col min="5639" max="5639" width="17.7109375" style="1" customWidth="1"/>
    <col min="5640" max="5640" width="12.85546875" style="1" customWidth="1"/>
    <col min="5641" max="5641" width="8.140625" style="1" customWidth="1"/>
    <col min="5642" max="5642" width="11.5703125" style="1" bestFit="1" customWidth="1"/>
    <col min="5643" max="5643" width="23.28515625" style="1" customWidth="1"/>
    <col min="5644" max="5887" width="9.140625" style="1"/>
    <col min="5888" max="5888" width="15.5703125" style="1" customWidth="1"/>
    <col min="5889" max="5889" width="14.7109375" style="1" customWidth="1"/>
    <col min="5890" max="5890" width="20.7109375" style="1" customWidth="1"/>
    <col min="5891" max="5891" width="28.28515625" style="1" customWidth="1"/>
    <col min="5892" max="5892" width="14" style="1" customWidth="1"/>
    <col min="5893" max="5893" width="13.85546875" style="1" customWidth="1"/>
    <col min="5894" max="5894" width="14.42578125" style="1" customWidth="1"/>
    <col min="5895" max="5895" width="17.7109375" style="1" customWidth="1"/>
    <col min="5896" max="5896" width="12.85546875" style="1" customWidth="1"/>
    <col min="5897" max="5897" width="8.140625" style="1" customWidth="1"/>
    <col min="5898" max="5898" width="11.5703125" style="1" bestFit="1" customWidth="1"/>
    <col min="5899" max="5899" width="23.28515625" style="1" customWidth="1"/>
    <col min="5900" max="6143" width="9.140625" style="1"/>
    <col min="6144" max="6144" width="15.5703125" style="1" customWidth="1"/>
    <col min="6145" max="6145" width="14.7109375" style="1" customWidth="1"/>
    <col min="6146" max="6146" width="20.7109375" style="1" customWidth="1"/>
    <col min="6147" max="6147" width="28.28515625" style="1" customWidth="1"/>
    <col min="6148" max="6148" width="14" style="1" customWidth="1"/>
    <col min="6149" max="6149" width="13.85546875" style="1" customWidth="1"/>
    <col min="6150" max="6150" width="14.42578125" style="1" customWidth="1"/>
    <col min="6151" max="6151" width="17.7109375" style="1" customWidth="1"/>
    <col min="6152" max="6152" width="12.85546875" style="1" customWidth="1"/>
    <col min="6153" max="6153" width="8.140625" style="1" customWidth="1"/>
    <col min="6154" max="6154" width="11.5703125" style="1" bestFit="1" customWidth="1"/>
    <col min="6155" max="6155" width="23.28515625" style="1" customWidth="1"/>
    <col min="6156" max="6399" width="9.140625" style="1"/>
    <col min="6400" max="6400" width="15.5703125" style="1" customWidth="1"/>
    <col min="6401" max="6401" width="14.7109375" style="1" customWidth="1"/>
    <col min="6402" max="6402" width="20.7109375" style="1" customWidth="1"/>
    <col min="6403" max="6403" width="28.28515625" style="1" customWidth="1"/>
    <col min="6404" max="6404" width="14" style="1" customWidth="1"/>
    <col min="6405" max="6405" width="13.85546875" style="1" customWidth="1"/>
    <col min="6406" max="6406" width="14.42578125" style="1" customWidth="1"/>
    <col min="6407" max="6407" width="17.7109375" style="1" customWidth="1"/>
    <col min="6408" max="6408" width="12.85546875" style="1" customWidth="1"/>
    <col min="6409" max="6409" width="8.140625" style="1" customWidth="1"/>
    <col min="6410" max="6410" width="11.5703125" style="1" bestFit="1" customWidth="1"/>
    <col min="6411" max="6411" width="23.28515625" style="1" customWidth="1"/>
    <col min="6412" max="6655" width="9.140625" style="1"/>
    <col min="6656" max="6656" width="15.5703125" style="1" customWidth="1"/>
    <col min="6657" max="6657" width="14.7109375" style="1" customWidth="1"/>
    <col min="6658" max="6658" width="20.7109375" style="1" customWidth="1"/>
    <col min="6659" max="6659" width="28.28515625" style="1" customWidth="1"/>
    <col min="6660" max="6660" width="14" style="1" customWidth="1"/>
    <col min="6661" max="6661" width="13.85546875" style="1" customWidth="1"/>
    <col min="6662" max="6662" width="14.42578125" style="1" customWidth="1"/>
    <col min="6663" max="6663" width="17.7109375" style="1" customWidth="1"/>
    <col min="6664" max="6664" width="12.85546875" style="1" customWidth="1"/>
    <col min="6665" max="6665" width="8.140625" style="1" customWidth="1"/>
    <col min="6666" max="6666" width="11.5703125" style="1" bestFit="1" customWidth="1"/>
    <col min="6667" max="6667" width="23.28515625" style="1" customWidth="1"/>
    <col min="6668" max="6911" width="9.140625" style="1"/>
    <col min="6912" max="6912" width="15.5703125" style="1" customWidth="1"/>
    <col min="6913" max="6913" width="14.7109375" style="1" customWidth="1"/>
    <col min="6914" max="6914" width="20.7109375" style="1" customWidth="1"/>
    <col min="6915" max="6915" width="28.28515625" style="1" customWidth="1"/>
    <col min="6916" max="6916" width="14" style="1" customWidth="1"/>
    <col min="6917" max="6917" width="13.85546875" style="1" customWidth="1"/>
    <col min="6918" max="6918" width="14.42578125" style="1" customWidth="1"/>
    <col min="6919" max="6919" width="17.7109375" style="1" customWidth="1"/>
    <col min="6920" max="6920" width="12.85546875" style="1" customWidth="1"/>
    <col min="6921" max="6921" width="8.140625" style="1" customWidth="1"/>
    <col min="6922" max="6922" width="11.5703125" style="1" bestFit="1" customWidth="1"/>
    <col min="6923" max="6923" width="23.28515625" style="1" customWidth="1"/>
    <col min="6924" max="7167" width="9.140625" style="1"/>
    <col min="7168" max="7168" width="15.5703125" style="1" customWidth="1"/>
    <col min="7169" max="7169" width="14.7109375" style="1" customWidth="1"/>
    <col min="7170" max="7170" width="20.7109375" style="1" customWidth="1"/>
    <col min="7171" max="7171" width="28.28515625" style="1" customWidth="1"/>
    <col min="7172" max="7172" width="14" style="1" customWidth="1"/>
    <col min="7173" max="7173" width="13.85546875" style="1" customWidth="1"/>
    <col min="7174" max="7174" width="14.42578125" style="1" customWidth="1"/>
    <col min="7175" max="7175" width="17.7109375" style="1" customWidth="1"/>
    <col min="7176" max="7176" width="12.85546875" style="1" customWidth="1"/>
    <col min="7177" max="7177" width="8.140625" style="1" customWidth="1"/>
    <col min="7178" max="7178" width="11.5703125" style="1" bestFit="1" customWidth="1"/>
    <col min="7179" max="7179" width="23.28515625" style="1" customWidth="1"/>
    <col min="7180" max="7423" width="9.140625" style="1"/>
    <col min="7424" max="7424" width="15.5703125" style="1" customWidth="1"/>
    <col min="7425" max="7425" width="14.7109375" style="1" customWidth="1"/>
    <col min="7426" max="7426" width="20.7109375" style="1" customWidth="1"/>
    <col min="7427" max="7427" width="28.28515625" style="1" customWidth="1"/>
    <col min="7428" max="7428" width="14" style="1" customWidth="1"/>
    <col min="7429" max="7429" width="13.85546875" style="1" customWidth="1"/>
    <col min="7430" max="7430" width="14.42578125" style="1" customWidth="1"/>
    <col min="7431" max="7431" width="17.7109375" style="1" customWidth="1"/>
    <col min="7432" max="7432" width="12.85546875" style="1" customWidth="1"/>
    <col min="7433" max="7433" width="8.140625" style="1" customWidth="1"/>
    <col min="7434" max="7434" width="11.5703125" style="1" bestFit="1" customWidth="1"/>
    <col min="7435" max="7435" width="23.28515625" style="1" customWidth="1"/>
    <col min="7436" max="7679" width="9.140625" style="1"/>
    <col min="7680" max="7680" width="15.5703125" style="1" customWidth="1"/>
    <col min="7681" max="7681" width="14.7109375" style="1" customWidth="1"/>
    <col min="7682" max="7682" width="20.7109375" style="1" customWidth="1"/>
    <col min="7683" max="7683" width="28.28515625" style="1" customWidth="1"/>
    <col min="7684" max="7684" width="14" style="1" customWidth="1"/>
    <col min="7685" max="7685" width="13.85546875" style="1" customWidth="1"/>
    <col min="7686" max="7686" width="14.42578125" style="1" customWidth="1"/>
    <col min="7687" max="7687" width="17.7109375" style="1" customWidth="1"/>
    <col min="7688" max="7688" width="12.85546875" style="1" customWidth="1"/>
    <col min="7689" max="7689" width="8.140625" style="1" customWidth="1"/>
    <col min="7690" max="7690" width="11.5703125" style="1" bestFit="1" customWidth="1"/>
    <col min="7691" max="7691" width="23.28515625" style="1" customWidth="1"/>
    <col min="7692" max="7935" width="9.140625" style="1"/>
    <col min="7936" max="7936" width="15.5703125" style="1" customWidth="1"/>
    <col min="7937" max="7937" width="14.7109375" style="1" customWidth="1"/>
    <col min="7938" max="7938" width="20.7109375" style="1" customWidth="1"/>
    <col min="7939" max="7939" width="28.28515625" style="1" customWidth="1"/>
    <col min="7940" max="7940" width="14" style="1" customWidth="1"/>
    <col min="7941" max="7941" width="13.85546875" style="1" customWidth="1"/>
    <col min="7942" max="7942" width="14.42578125" style="1" customWidth="1"/>
    <col min="7943" max="7943" width="17.7109375" style="1" customWidth="1"/>
    <col min="7944" max="7944" width="12.85546875" style="1" customWidth="1"/>
    <col min="7945" max="7945" width="8.140625" style="1" customWidth="1"/>
    <col min="7946" max="7946" width="11.5703125" style="1" bestFit="1" customWidth="1"/>
    <col min="7947" max="7947" width="23.28515625" style="1" customWidth="1"/>
    <col min="7948" max="8191" width="9.140625" style="1"/>
    <col min="8192" max="8192" width="15.5703125" style="1" customWidth="1"/>
    <col min="8193" max="8193" width="14.7109375" style="1" customWidth="1"/>
    <col min="8194" max="8194" width="20.7109375" style="1" customWidth="1"/>
    <col min="8195" max="8195" width="28.28515625" style="1" customWidth="1"/>
    <col min="8196" max="8196" width="14" style="1" customWidth="1"/>
    <col min="8197" max="8197" width="13.85546875" style="1" customWidth="1"/>
    <col min="8198" max="8198" width="14.42578125" style="1" customWidth="1"/>
    <col min="8199" max="8199" width="17.7109375" style="1" customWidth="1"/>
    <col min="8200" max="8200" width="12.85546875" style="1" customWidth="1"/>
    <col min="8201" max="8201" width="8.140625" style="1" customWidth="1"/>
    <col min="8202" max="8202" width="11.5703125" style="1" bestFit="1" customWidth="1"/>
    <col min="8203" max="8203" width="23.28515625" style="1" customWidth="1"/>
    <col min="8204" max="8447" width="9.140625" style="1"/>
    <col min="8448" max="8448" width="15.5703125" style="1" customWidth="1"/>
    <col min="8449" max="8449" width="14.7109375" style="1" customWidth="1"/>
    <col min="8450" max="8450" width="20.7109375" style="1" customWidth="1"/>
    <col min="8451" max="8451" width="28.28515625" style="1" customWidth="1"/>
    <col min="8452" max="8452" width="14" style="1" customWidth="1"/>
    <col min="8453" max="8453" width="13.85546875" style="1" customWidth="1"/>
    <col min="8454" max="8454" width="14.42578125" style="1" customWidth="1"/>
    <col min="8455" max="8455" width="17.7109375" style="1" customWidth="1"/>
    <col min="8456" max="8456" width="12.85546875" style="1" customWidth="1"/>
    <col min="8457" max="8457" width="8.140625" style="1" customWidth="1"/>
    <col min="8458" max="8458" width="11.5703125" style="1" bestFit="1" customWidth="1"/>
    <col min="8459" max="8459" width="23.28515625" style="1" customWidth="1"/>
    <col min="8460" max="8703" width="9.140625" style="1"/>
    <col min="8704" max="8704" width="15.5703125" style="1" customWidth="1"/>
    <col min="8705" max="8705" width="14.7109375" style="1" customWidth="1"/>
    <col min="8706" max="8706" width="20.7109375" style="1" customWidth="1"/>
    <col min="8707" max="8707" width="28.28515625" style="1" customWidth="1"/>
    <col min="8708" max="8708" width="14" style="1" customWidth="1"/>
    <col min="8709" max="8709" width="13.85546875" style="1" customWidth="1"/>
    <col min="8710" max="8710" width="14.42578125" style="1" customWidth="1"/>
    <col min="8711" max="8711" width="17.7109375" style="1" customWidth="1"/>
    <col min="8712" max="8712" width="12.85546875" style="1" customWidth="1"/>
    <col min="8713" max="8713" width="8.140625" style="1" customWidth="1"/>
    <col min="8714" max="8714" width="11.5703125" style="1" bestFit="1" customWidth="1"/>
    <col min="8715" max="8715" width="23.28515625" style="1" customWidth="1"/>
    <col min="8716" max="8959" width="9.140625" style="1"/>
    <col min="8960" max="8960" width="15.5703125" style="1" customWidth="1"/>
    <col min="8961" max="8961" width="14.7109375" style="1" customWidth="1"/>
    <col min="8962" max="8962" width="20.7109375" style="1" customWidth="1"/>
    <col min="8963" max="8963" width="28.28515625" style="1" customWidth="1"/>
    <col min="8964" max="8964" width="14" style="1" customWidth="1"/>
    <col min="8965" max="8965" width="13.85546875" style="1" customWidth="1"/>
    <col min="8966" max="8966" width="14.42578125" style="1" customWidth="1"/>
    <col min="8967" max="8967" width="17.7109375" style="1" customWidth="1"/>
    <col min="8968" max="8968" width="12.85546875" style="1" customWidth="1"/>
    <col min="8969" max="8969" width="8.140625" style="1" customWidth="1"/>
    <col min="8970" max="8970" width="11.5703125" style="1" bestFit="1" customWidth="1"/>
    <col min="8971" max="8971" width="23.28515625" style="1" customWidth="1"/>
    <col min="8972" max="9215" width="9.140625" style="1"/>
    <col min="9216" max="9216" width="15.5703125" style="1" customWidth="1"/>
    <col min="9217" max="9217" width="14.7109375" style="1" customWidth="1"/>
    <col min="9218" max="9218" width="20.7109375" style="1" customWidth="1"/>
    <col min="9219" max="9219" width="28.28515625" style="1" customWidth="1"/>
    <col min="9220" max="9220" width="14" style="1" customWidth="1"/>
    <col min="9221" max="9221" width="13.85546875" style="1" customWidth="1"/>
    <col min="9222" max="9222" width="14.42578125" style="1" customWidth="1"/>
    <col min="9223" max="9223" width="17.7109375" style="1" customWidth="1"/>
    <col min="9224" max="9224" width="12.85546875" style="1" customWidth="1"/>
    <col min="9225" max="9225" width="8.140625" style="1" customWidth="1"/>
    <col min="9226" max="9226" width="11.5703125" style="1" bestFit="1" customWidth="1"/>
    <col min="9227" max="9227" width="23.28515625" style="1" customWidth="1"/>
    <col min="9228" max="9471" width="9.140625" style="1"/>
    <col min="9472" max="9472" width="15.5703125" style="1" customWidth="1"/>
    <col min="9473" max="9473" width="14.7109375" style="1" customWidth="1"/>
    <col min="9474" max="9474" width="20.7109375" style="1" customWidth="1"/>
    <col min="9475" max="9475" width="28.28515625" style="1" customWidth="1"/>
    <col min="9476" max="9476" width="14" style="1" customWidth="1"/>
    <col min="9477" max="9477" width="13.85546875" style="1" customWidth="1"/>
    <col min="9478" max="9478" width="14.42578125" style="1" customWidth="1"/>
    <col min="9479" max="9479" width="17.7109375" style="1" customWidth="1"/>
    <col min="9480" max="9480" width="12.85546875" style="1" customWidth="1"/>
    <col min="9481" max="9481" width="8.140625" style="1" customWidth="1"/>
    <col min="9482" max="9482" width="11.5703125" style="1" bestFit="1" customWidth="1"/>
    <col min="9483" max="9483" width="23.28515625" style="1" customWidth="1"/>
    <col min="9484" max="9727" width="9.140625" style="1"/>
    <col min="9728" max="9728" width="15.5703125" style="1" customWidth="1"/>
    <col min="9729" max="9729" width="14.7109375" style="1" customWidth="1"/>
    <col min="9730" max="9730" width="20.7109375" style="1" customWidth="1"/>
    <col min="9731" max="9731" width="28.28515625" style="1" customWidth="1"/>
    <col min="9732" max="9732" width="14" style="1" customWidth="1"/>
    <col min="9733" max="9733" width="13.85546875" style="1" customWidth="1"/>
    <col min="9734" max="9734" width="14.42578125" style="1" customWidth="1"/>
    <col min="9735" max="9735" width="17.7109375" style="1" customWidth="1"/>
    <col min="9736" max="9736" width="12.85546875" style="1" customWidth="1"/>
    <col min="9737" max="9737" width="8.140625" style="1" customWidth="1"/>
    <col min="9738" max="9738" width="11.5703125" style="1" bestFit="1" customWidth="1"/>
    <col min="9739" max="9739" width="23.28515625" style="1" customWidth="1"/>
    <col min="9740" max="9983" width="9.140625" style="1"/>
    <col min="9984" max="9984" width="15.5703125" style="1" customWidth="1"/>
    <col min="9985" max="9985" width="14.7109375" style="1" customWidth="1"/>
    <col min="9986" max="9986" width="20.7109375" style="1" customWidth="1"/>
    <col min="9987" max="9987" width="28.28515625" style="1" customWidth="1"/>
    <col min="9988" max="9988" width="14" style="1" customWidth="1"/>
    <col min="9989" max="9989" width="13.85546875" style="1" customWidth="1"/>
    <col min="9990" max="9990" width="14.42578125" style="1" customWidth="1"/>
    <col min="9991" max="9991" width="17.7109375" style="1" customWidth="1"/>
    <col min="9992" max="9992" width="12.85546875" style="1" customWidth="1"/>
    <col min="9993" max="9993" width="8.140625" style="1" customWidth="1"/>
    <col min="9994" max="9994" width="11.5703125" style="1" bestFit="1" customWidth="1"/>
    <col min="9995" max="9995" width="23.28515625" style="1" customWidth="1"/>
    <col min="9996" max="10239" width="9.140625" style="1"/>
    <col min="10240" max="10240" width="15.5703125" style="1" customWidth="1"/>
    <col min="10241" max="10241" width="14.7109375" style="1" customWidth="1"/>
    <col min="10242" max="10242" width="20.7109375" style="1" customWidth="1"/>
    <col min="10243" max="10243" width="28.28515625" style="1" customWidth="1"/>
    <col min="10244" max="10244" width="14" style="1" customWidth="1"/>
    <col min="10245" max="10245" width="13.85546875" style="1" customWidth="1"/>
    <col min="10246" max="10246" width="14.42578125" style="1" customWidth="1"/>
    <col min="10247" max="10247" width="17.7109375" style="1" customWidth="1"/>
    <col min="10248" max="10248" width="12.85546875" style="1" customWidth="1"/>
    <col min="10249" max="10249" width="8.140625" style="1" customWidth="1"/>
    <col min="10250" max="10250" width="11.5703125" style="1" bestFit="1" customWidth="1"/>
    <col min="10251" max="10251" width="23.28515625" style="1" customWidth="1"/>
    <col min="10252" max="10495" width="9.140625" style="1"/>
    <col min="10496" max="10496" width="15.5703125" style="1" customWidth="1"/>
    <col min="10497" max="10497" width="14.7109375" style="1" customWidth="1"/>
    <col min="10498" max="10498" width="20.7109375" style="1" customWidth="1"/>
    <col min="10499" max="10499" width="28.28515625" style="1" customWidth="1"/>
    <col min="10500" max="10500" width="14" style="1" customWidth="1"/>
    <col min="10501" max="10501" width="13.85546875" style="1" customWidth="1"/>
    <col min="10502" max="10502" width="14.42578125" style="1" customWidth="1"/>
    <col min="10503" max="10503" width="17.7109375" style="1" customWidth="1"/>
    <col min="10504" max="10504" width="12.85546875" style="1" customWidth="1"/>
    <col min="10505" max="10505" width="8.140625" style="1" customWidth="1"/>
    <col min="10506" max="10506" width="11.5703125" style="1" bestFit="1" customWidth="1"/>
    <col min="10507" max="10507" width="23.28515625" style="1" customWidth="1"/>
    <col min="10508" max="10751" width="9.140625" style="1"/>
    <col min="10752" max="10752" width="15.5703125" style="1" customWidth="1"/>
    <col min="10753" max="10753" width="14.7109375" style="1" customWidth="1"/>
    <col min="10754" max="10754" width="20.7109375" style="1" customWidth="1"/>
    <col min="10755" max="10755" width="28.28515625" style="1" customWidth="1"/>
    <col min="10756" max="10756" width="14" style="1" customWidth="1"/>
    <col min="10757" max="10757" width="13.85546875" style="1" customWidth="1"/>
    <col min="10758" max="10758" width="14.42578125" style="1" customWidth="1"/>
    <col min="10759" max="10759" width="17.7109375" style="1" customWidth="1"/>
    <col min="10760" max="10760" width="12.85546875" style="1" customWidth="1"/>
    <col min="10761" max="10761" width="8.140625" style="1" customWidth="1"/>
    <col min="10762" max="10762" width="11.5703125" style="1" bestFit="1" customWidth="1"/>
    <col min="10763" max="10763" width="23.28515625" style="1" customWidth="1"/>
    <col min="10764" max="11007" width="9.140625" style="1"/>
    <col min="11008" max="11008" width="15.5703125" style="1" customWidth="1"/>
    <col min="11009" max="11009" width="14.7109375" style="1" customWidth="1"/>
    <col min="11010" max="11010" width="20.7109375" style="1" customWidth="1"/>
    <col min="11011" max="11011" width="28.28515625" style="1" customWidth="1"/>
    <col min="11012" max="11012" width="14" style="1" customWidth="1"/>
    <col min="11013" max="11013" width="13.85546875" style="1" customWidth="1"/>
    <col min="11014" max="11014" width="14.42578125" style="1" customWidth="1"/>
    <col min="11015" max="11015" width="17.7109375" style="1" customWidth="1"/>
    <col min="11016" max="11016" width="12.85546875" style="1" customWidth="1"/>
    <col min="11017" max="11017" width="8.140625" style="1" customWidth="1"/>
    <col min="11018" max="11018" width="11.5703125" style="1" bestFit="1" customWidth="1"/>
    <col min="11019" max="11019" width="23.28515625" style="1" customWidth="1"/>
    <col min="11020" max="11263" width="9.140625" style="1"/>
    <col min="11264" max="11264" width="15.5703125" style="1" customWidth="1"/>
    <col min="11265" max="11265" width="14.7109375" style="1" customWidth="1"/>
    <col min="11266" max="11266" width="20.7109375" style="1" customWidth="1"/>
    <col min="11267" max="11267" width="28.28515625" style="1" customWidth="1"/>
    <col min="11268" max="11268" width="14" style="1" customWidth="1"/>
    <col min="11269" max="11269" width="13.85546875" style="1" customWidth="1"/>
    <col min="11270" max="11270" width="14.42578125" style="1" customWidth="1"/>
    <col min="11271" max="11271" width="17.7109375" style="1" customWidth="1"/>
    <col min="11272" max="11272" width="12.85546875" style="1" customWidth="1"/>
    <col min="11273" max="11273" width="8.140625" style="1" customWidth="1"/>
    <col min="11274" max="11274" width="11.5703125" style="1" bestFit="1" customWidth="1"/>
    <col min="11275" max="11275" width="23.28515625" style="1" customWidth="1"/>
    <col min="11276" max="11519" width="9.140625" style="1"/>
    <col min="11520" max="11520" width="15.5703125" style="1" customWidth="1"/>
    <col min="11521" max="11521" width="14.7109375" style="1" customWidth="1"/>
    <col min="11522" max="11522" width="20.7109375" style="1" customWidth="1"/>
    <col min="11523" max="11523" width="28.28515625" style="1" customWidth="1"/>
    <col min="11524" max="11524" width="14" style="1" customWidth="1"/>
    <col min="11525" max="11525" width="13.85546875" style="1" customWidth="1"/>
    <col min="11526" max="11526" width="14.42578125" style="1" customWidth="1"/>
    <col min="11527" max="11527" width="17.7109375" style="1" customWidth="1"/>
    <col min="11528" max="11528" width="12.85546875" style="1" customWidth="1"/>
    <col min="11529" max="11529" width="8.140625" style="1" customWidth="1"/>
    <col min="11530" max="11530" width="11.5703125" style="1" bestFit="1" customWidth="1"/>
    <col min="11531" max="11531" width="23.28515625" style="1" customWidth="1"/>
    <col min="11532" max="11775" width="9.140625" style="1"/>
    <col min="11776" max="11776" width="15.5703125" style="1" customWidth="1"/>
    <col min="11777" max="11777" width="14.7109375" style="1" customWidth="1"/>
    <col min="11778" max="11778" width="20.7109375" style="1" customWidth="1"/>
    <col min="11779" max="11779" width="28.28515625" style="1" customWidth="1"/>
    <col min="11780" max="11780" width="14" style="1" customWidth="1"/>
    <col min="11781" max="11781" width="13.85546875" style="1" customWidth="1"/>
    <col min="11782" max="11782" width="14.42578125" style="1" customWidth="1"/>
    <col min="11783" max="11783" width="17.7109375" style="1" customWidth="1"/>
    <col min="11784" max="11784" width="12.85546875" style="1" customWidth="1"/>
    <col min="11785" max="11785" width="8.140625" style="1" customWidth="1"/>
    <col min="11786" max="11786" width="11.5703125" style="1" bestFit="1" customWidth="1"/>
    <col min="11787" max="11787" width="23.28515625" style="1" customWidth="1"/>
    <col min="11788" max="12031" width="9.140625" style="1"/>
    <col min="12032" max="12032" width="15.5703125" style="1" customWidth="1"/>
    <col min="12033" max="12033" width="14.7109375" style="1" customWidth="1"/>
    <col min="12034" max="12034" width="20.7109375" style="1" customWidth="1"/>
    <col min="12035" max="12035" width="28.28515625" style="1" customWidth="1"/>
    <col min="12036" max="12036" width="14" style="1" customWidth="1"/>
    <col min="12037" max="12037" width="13.85546875" style="1" customWidth="1"/>
    <col min="12038" max="12038" width="14.42578125" style="1" customWidth="1"/>
    <col min="12039" max="12039" width="17.7109375" style="1" customWidth="1"/>
    <col min="12040" max="12040" width="12.85546875" style="1" customWidth="1"/>
    <col min="12041" max="12041" width="8.140625" style="1" customWidth="1"/>
    <col min="12042" max="12042" width="11.5703125" style="1" bestFit="1" customWidth="1"/>
    <col min="12043" max="12043" width="23.28515625" style="1" customWidth="1"/>
    <col min="12044" max="12287" width="9.140625" style="1"/>
    <col min="12288" max="12288" width="15.5703125" style="1" customWidth="1"/>
    <col min="12289" max="12289" width="14.7109375" style="1" customWidth="1"/>
    <col min="12290" max="12290" width="20.7109375" style="1" customWidth="1"/>
    <col min="12291" max="12291" width="28.28515625" style="1" customWidth="1"/>
    <col min="12292" max="12292" width="14" style="1" customWidth="1"/>
    <col min="12293" max="12293" width="13.85546875" style="1" customWidth="1"/>
    <col min="12294" max="12294" width="14.42578125" style="1" customWidth="1"/>
    <col min="12295" max="12295" width="17.7109375" style="1" customWidth="1"/>
    <col min="12296" max="12296" width="12.85546875" style="1" customWidth="1"/>
    <col min="12297" max="12297" width="8.140625" style="1" customWidth="1"/>
    <col min="12298" max="12298" width="11.5703125" style="1" bestFit="1" customWidth="1"/>
    <col min="12299" max="12299" width="23.28515625" style="1" customWidth="1"/>
    <col min="12300" max="12543" width="9.140625" style="1"/>
    <col min="12544" max="12544" width="15.5703125" style="1" customWidth="1"/>
    <col min="12545" max="12545" width="14.7109375" style="1" customWidth="1"/>
    <col min="12546" max="12546" width="20.7109375" style="1" customWidth="1"/>
    <col min="12547" max="12547" width="28.28515625" style="1" customWidth="1"/>
    <col min="12548" max="12548" width="14" style="1" customWidth="1"/>
    <col min="12549" max="12549" width="13.85546875" style="1" customWidth="1"/>
    <col min="12550" max="12550" width="14.42578125" style="1" customWidth="1"/>
    <col min="12551" max="12551" width="17.7109375" style="1" customWidth="1"/>
    <col min="12552" max="12552" width="12.85546875" style="1" customWidth="1"/>
    <col min="12553" max="12553" width="8.140625" style="1" customWidth="1"/>
    <col min="12554" max="12554" width="11.5703125" style="1" bestFit="1" customWidth="1"/>
    <col min="12555" max="12555" width="23.28515625" style="1" customWidth="1"/>
    <col min="12556" max="12799" width="9.140625" style="1"/>
    <col min="12800" max="12800" width="15.5703125" style="1" customWidth="1"/>
    <col min="12801" max="12801" width="14.7109375" style="1" customWidth="1"/>
    <col min="12802" max="12802" width="20.7109375" style="1" customWidth="1"/>
    <col min="12803" max="12803" width="28.28515625" style="1" customWidth="1"/>
    <col min="12804" max="12804" width="14" style="1" customWidth="1"/>
    <col min="12805" max="12805" width="13.85546875" style="1" customWidth="1"/>
    <col min="12806" max="12806" width="14.42578125" style="1" customWidth="1"/>
    <col min="12807" max="12807" width="17.7109375" style="1" customWidth="1"/>
    <col min="12808" max="12808" width="12.85546875" style="1" customWidth="1"/>
    <col min="12809" max="12809" width="8.140625" style="1" customWidth="1"/>
    <col min="12810" max="12810" width="11.5703125" style="1" bestFit="1" customWidth="1"/>
    <col min="12811" max="12811" width="23.28515625" style="1" customWidth="1"/>
    <col min="12812" max="13055" width="9.140625" style="1"/>
    <col min="13056" max="13056" width="15.5703125" style="1" customWidth="1"/>
    <col min="13057" max="13057" width="14.7109375" style="1" customWidth="1"/>
    <col min="13058" max="13058" width="20.7109375" style="1" customWidth="1"/>
    <col min="13059" max="13059" width="28.28515625" style="1" customWidth="1"/>
    <col min="13060" max="13060" width="14" style="1" customWidth="1"/>
    <col min="13061" max="13061" width="13.85546875" style="1" customWidth="1"/>
    <col min="13062" max="13062" width="14.42578125" style="1" customWidth="1"/>
    <col min="13063" max="13063" width="17.7109375" style="1" customWidth="1"/>
    <col min="13064" max="13064" width="12.85546875" style="1" customWidth="1"/>
    <col min="13065" max="13065" width="8.140625" style="1" customWidth="1"/>
    <col min="13066" max="13066" width="11.5703125" style="1" bestFit="1" customWidth="1"/>
    <col min="13067" max="13067" width="23.28515625" style="1" customWidth="1"/>
    <col min="13068" max="13311" width="9.140625" style="1"/>
    <col min="13312" max="13312" width="15.5703125" style="1" customWidth="1"/>
    <col min="13313" max="13313" width="14.7109375" style="1" customWidth="1"/>
    <col min="13314" max="13314" width="20.7109375" style="1" customWidth="1"/>
    <col min="13315" max="13315" width="28.28515625" style="1" customWidth="1"/>
    <col min="13316" max="13316" width="14" style="1" customWidth="1"/>
    <col min="13317" max="13317" width="13.85546875" style="1" customWidth="1"/>
    <col min="13318" max="13318" width="14.42578125" style="1" customWidth="1"/>
    <col min="13319" max="13319" width="17.7109375" style="1" customWidth="1"/>
    <col min="13320" max="13320" width="12.85546875" style="1" customWidth="1"/>
    <col min="13321" max="13321" width="8.140625" style="1" customWidth="1"/>
    <col min="13322" max="13322" width="11.5703125" style="1" bestFit="1" customWidth="1"/>
    <col min="13323" max="13323" width="23.28515625" style="1" customWidth="1"/>
    <col min="13324" max="13567" width="9.140625" style="1"/>
    <col min="13568" max="13568" width="15.5703125" style="1" customWidth="1"/>
    <col min="13569" max="13569" width="14.7109375" style="1" customWidth="1"/>
    <col min="13570" max="13570" width="20.7109375" style="1" customWidth="1"/>
    <col min="13571" max="13571" width="28.28515625" style="1" customWidth="1"/>
    <col min="13572" max="13572" width="14" style="1" customWidth="1"/>
    <col min="13573" max="13573" width="13.85546875" style="1" customWidth="1"/>
    <col min="13574" max="13574" width="14.42578125" style="1" customWidth="1"/>
    <col min="13575" max="13575" width="17.7109375" style="1" customWidth="1"/>
    <col min="13576" max="13576" width="12.85546875" style="1" customWidth="1"/>
    <col min="13577" max="13577" width="8.140625" style="1" customWidth="1"/>
    <col min="13578" max="13578" width="11.5703125" style="1" bestFit="1" customWidth="1"/>
    <col min="13579" max="13579" width="23.28515625" style="1" customWidth="1"/>
    <col min="13580" max="13823" width="9.140625" style="1"/>
    <col min="13824" max="13824" width="15.5703125" style="1" customWidth="1"/>
    <col min="13825" max="13825" width="14.7109375" style="1" customWidth="1"/>
    <col min="13826" max="13826" width="20.7109375" style="1" customWidth="1"/>
    <col min="13827" max="13827" width="28.28515625" style="1" customWidth="1"/>
    <col min="13828" max="13828" width="14" style="1" customWidth="1"/>
    <col min="13829" max="13829" width="13.85546875" style="1" customWidth="1"/>
    <col min="13830" max="13830" width="14.42578125" style="1" customWidth="1"/>
    <col min="13831" max="13831" width="17.7109375" style="1" customWidth="1"/>
    <col min="13832" max="13832" width="12.85546875" style="1" customWidth="1"/>
    <col min="13833" max="13833" width="8.140625" style="1" customWidth="1"/>
    <col min="13834" max="13834" width="11.5703125" style="1" bestFit="1" customWidth="1"/>
    <col min="13835" max="13835" width="23.28515625" style="1" customWidth="1"/>
    <col min="13836" max="14079" width="9.140625" style="1"/>
    <col min="14080" max="14080" width="15.5703125" style="1" customWidth="1"/>
    <col min="14081" max="14081" width="14.7109375" style="1" customWidth="1"/>
    <col min="14082" max="14082" width="20.7109375" style="1" customWidth="1"/>
    <col min="14083" max="14083" width="28.28515625" style="1" customWidth="1"/>
    <col min="14084" max="14084" width="14" style="1" customWidth="1"/>
    <col min="14085" max="14085" width="13.85546875" style="1" customWidth="1"/>
    <col min="14086" max="14086" width="14.42578125" style="1" customWidth="1"/>
    <col min="14087" max="14087" width="17.7109375" style="1" customWidth="1"/>
    <col min="14088" max="14088" width="12.85546875" style="1" customWidth="1"/>
    <col min="14089" max="14089" width="8.140625" style="1" customWidth="1"/>
    <col min="14090" max="14090" width="11.5703125" style="1" bestFit="1" customWidth="1"/>
    <col min="14091" max="14091" width="23.28515625" style="1" customWidth="1"/>
    <col min="14092" max="14335" width="9.140625" style="1"/>
    <col min="14336" max="14336" width="15.5703125" style="1" customWidth="1"/>
    <col min="14337" max="14337" width="14.7109375" style="1" customWidth="1"/>
    <col min="14338" max="14338" width="20.7109375" style="1" customWidth="1"/>
    <col min="14339" max="14339" width="28.28515625" style="1" customWidth="1"/>
    <col min="14340" max="14340" width="14" style="1" customWidth="1"/>
    <col min="14341" max="14341" width="13.85546875" style="1" customWidth="1"/>
    <col min="14342" max="14342" width="14.42578125" style="1" customWidth="1"/>
    <col min="14343" max="14343" width="17.7109375" style="1" customWidth="1"/>
    <col min="14344" max="14344" width="12.85546875" style="1" customWidth="1"/>
    <col min="14345" max="14345" width="8.140625" style="1" customWidth="1"/>
    <col min="14346" max="14346" width="11.5703125" style="1" bestFit="1" customWidth="1"/>
    <col min="14347" max="14347" width="23.28515625" style="1" customWidth="1"/>
    <col min="14348" max="14591" width="9.140625" style="1"/>
    <col min="14592" max="14592" width="15.5703125" style="1" customWidth="1"/>
    <col min="14593" max="14593" width="14.7109375" style="1" customWidth="1"/>
    <col min="14594" max="14594" width="20.7109375" style="1" customWidth="1"/>
    <col min="14595" max="14595" width="28.28515625" style="1" customWidth="1"/>
    <col min="14596" max="14596" width="14" style="1" customWidth="1"/>
    <col min="14597" max="14597" width="13.85546875" style="1" customWidth="1"/>
    <col min="14598" max="14598" width="14.42578125" style="1" customWidth="1"/>
    <col min="14599" max="14599" width="17.7109375" style="1" customWidth="1"/>
    <col min="14600" max="14600" width="12.85546875" style="1" customWidth="1"/>
    <col min="14601" max="14601" width="8.140625" style="1" customWidth="1"/>
    <col min="14602" max="14602" width="11.5703125" style="1" bestFit="1" customWidth="1"/>
    <col min="14603" max="14603" width="23.28515625" style="1" customWidth="1"/>
    <col min="14604" max="14847" width="9.140625" style="1"/>
    <col min="14848" max="14848" width="15.5703125" style="1" customWidth="1"/>
    <col min="14849" max="14849" width="14.7109375" style="1" customWidth="1"/>
    <col min="14850" max="14850" width="20.7109375" style="1" customWidth="1"/>
    <col min="14851" max="14851" width="28.28515625" style="1" customWidth="1"/>
    <col min="14852" max="14852" width="14" style="1" customWidth="1"/>
    <col min="14853" max="14853" width="13.85546875" style="1" customWidth="1"/>
    <col min="14854" max="14854" width="14.42578125" style="1" customWidth="1"/>
    <col min="14855" max="14855" width="17.7109375" style="1" customWidth="1"/>
    <col min="14856" max="14856" width="12.85546875" style="1" customWidth="1"/>
    <col min="14857" max="14857" width="8.140625" style="1" customWidth="1"/>
    <col min="14858" max="14858" width="11.5703125" style="1" bestFit="1" customWidth="1"/>
    <col min="14859" max="14859" width="23.28515625" style="1" customWidth="1"/>
    <col min="14860" max="15103" width="9.140625" style="1"/>
    <col min="15104" max="15104" width="15.5703125" style="1" customWidth="1"/>
    <col min="15105" max="15105" width="14.7109375" style="1" customWidth="1"/>
    <col min="15106" max="15106" width="20.7109375" style="1" customWidth="1"/>
    <col min="15107" max="15107" width="28.28515625" style="1" customWidth="1"/>
    <col min="15108" max="15108" width="14" style="1" customWidth="1"/>
    <col min="15109" max="15109" width="13.85546875" style="1" customWidth="1"/>
    <col min="15110" max="15110" width="14.42578125" style="1" customWidth="1"/>
    <col min="15111" max="15111" width="17.7109375" style="1" customWidth="1"/>
    <col min="15112" max="15112" width="12.85546875" style="1" customWidth="1"/>
    <col min="15113" max="15113" width="8.140625" style="1" customWidth="1"/>
    <col min="15114" max="15114" width="11.5703125" style="1" bestFit="1" customWidth="1"/>
    <col min="15115" max="15115" width="23.28515625" style="1" customWidth="1"/>
    <col min="15116" max="15359" width="9.140625" style="1"/>
    <col min="15360" max="15360" width="15.5703125" style="1" customWidth="1"/>
    <col min="15361" max="15361" width="14.7109375" style="1" customWidth="1"/>
    <col min="15362" max="15362" width="20.7109375" style="1" customWidth="1"/>
    <col min="15363" max="15363" width="28.28515625" style="1" customWidth="1"/>
    <col min="15364" max="15364" width="14" style="1" customWidth="1"/>
    <col min="15365" max="15365" width="13.85546875" style="1" customWidth="1"/>
    <col min="15366" max="15366" width="14.42578125" style="1" customWidth="1"/>
    <col min="15367" max="15367" width="17.7109375" style="1" customWidth="1"/>
    <col min="15368" max="15368" width="12.85546875" style="1" customWidth="1"/>
    <col min="15369" max="15369" width="8.140625" style="1" customWidth="1"/>
    <col min="15370" max="15370" width="11.5703125" style="1" bestFit="1" customWidth="1"/>
    <col min="15371" max="15371" width="23.28515625" style="1" customWidth="1"/>
    <col min="15372" max="15615" width="9.140625" style="1"/>
    <col min="15616" max="15616" width="15.5703125" style="1" customWidth="1"/>
    <col min="15617" max="15617" width="14.7109375" style="1" customWidth="1"/>
    <col min="15618" max="15618" width="20.7109375" style="1" customWidth="1"/>
    <col min="15619" max="15619" width="28.28515625" style="1" customWidth="1"/>
    <col min="15620" max="15620" width="14" style="1" customWidth="1"/>
    <col min="15621" max="15621" width="13.85546875" style="1" customWidth="1"/>
    <col min="15622" max="15622" width="14.42578125" style="1" customWidth="1"/>
    <col min="15623" max="15623" width="17.7109375" style="1" customWidth="1"/>
    <col min="15624" max="15624" width="12.85546875" style="1" customWidth="1"/>
    <col min="15625" max="15625" width="8.140625" style="1" customWidth="1"/>
    <col min="15626" max="15626" width="11.5703125" style="1" bestFit="1" customWidth="1"/>
    <col min="15627" max="15627" width="23.28515625" style="1" customWidth="1"/>
    <col min="15628" max="15871" width="9.140625" style="1"/>
    <col min="15872" max="15872" width="15.5703125" style="1" customWidth="1"/>
    <col min="15873" max="15873" width="14.7109375" style="1" customWidth="1"/>
    <col min="15874" max="15874" width="20.7109375" style="1" customWidth="1"/>
    <col min="15875" max="15875" width="28.28515625" style="1" customWidth="1"/>
    <col min="15876" max="15876" width="14" style="1" customWidth="1"/>
    <col min="15877" max="15877" width="13.85546875" style="1" customWidth="1"/>
    <col min="15878" max="15878" width="14.42578125" style="1" customWidth="1"/>
    <col min="15879" max="15879" width="17.7109375" style="1" customWidth="1"/>
    <col min="15880" max="15880" width="12.85546875" style="1" customWidth="1"/>
    <col min="15881" max="15881" width="8.140625" style="1" customWidth="1"/>
    <col min="15882" max="15882" width="11.5703125" style="1" bestFit="1" customWidth="1"/>
    <col min="15883" max="15883" width="23.28515625" style="1" customWidth="1"/>
    <col min="15884" max="16127" width="9.140625" style="1"/>
    <col min="16128" max="16128" width="15.5703125" style="1" customWidth="1"/>
    <col min="16129" max="16129" width="14.7109375" style="1" customWidth="1"/>
    <col min="16130" max="16130" width="20.7109375" style="1" customWidth="1"/>
    <col min="16131" max="16131" width="28.28515625" style="1" customWidth="1"/>
    <col min="16132" max="16132" width="14" style="1" customWidth="1"/>
    <col min="16133" max="16133" width="13.85546875" style="1" customWidth="1"/>
    <col min="16134" max="16134" width="14.42578125" style="1" customWidth="1"/>
    <col min="16135" max="16135" width="17.7109375" style="1" customWidth="1"/>
    <col min="16136" max="16136" width="12.85546875" style="1" customWidth="1"/>
    <col min="16137" max="16137" width="8.140625" style="1" customWidth="1"/>
    <col min="16138" max="16138" width="11.5703125" style="1" bestFit="1" customWidth="1"/>
    <col min="16139" max="16139" width="23.28515625" style="1" customWidth="1"/>
    <col min="16140" max="16384" width="9.140625" style="1"/>
  </cols>
  <sheetData>
    <row r="1" spans="1:11" x14ac:dyDescent="0.25">
      <c r="A1" s="52"/>
      <c r="B1" s="53"/>
      <c r="C1" s="53"/>
      <c r="D1" s="53"/>
      <c r="E1" s="53"/>
      <c r="F1" s="53"/>
      <c r="G1" s="53"/>
      <c r="H1" s="53"/>
      <c r="I1" s="54"/>
    </row>
    <row r="2" spans="1:11" x14ac:dyDescent="0.25">
      <c r="A2" s="29"/>
      <c r="B2" s="35"/>
      <c r="C2" s="35"/>
      <c r="D2" s="35"/>
      <c r="E2" s="35"/>
      <c r="F2" s="35"/>
      <c r="G2" s="35"/>
      <c r="H2" s="35"/>
      <c r="I2" s="30"/>
    </row>
    <row r="3" spans="1:11" x14ac:dyDescent="0.25">
      <c r="A3" s="29"/>
      <c r="B3" s="35"/>
      <c r="C3" s="35"/>
      <c r="D3" s="35"/>
      <c r="E3" s="35"/>
      <c r="F3" s="35"/>
      <c r="G3" s="35"/>
      <c r="H3" s="35"/>
      <c r="I3" s="30"/>
    </row>
    <row r="4" spans="1:11" x14ac:dyDescent="0.25">
      <c r="A4" s="29"/>
      <c r="B4" s="35"/>
      <c r="C4" s="35"/>
      <c r="D4" s="35"/>
      <c r="E4" s="35"/>
      <c r="F4" s="35"/>
      <c r="G4" s="35"/>
      <c r="H4" s="35"/>
      <c r="I4" s="30"/>
    </row>
    <row r="5" spans="1:11" x14ac:dyDescent="0.25">
      <c r="A5" s="29"/>
      <c r="B5" s="35"/>
      <c r="C5" s="35"/>
      <c r="D5" s="35"/>
      <c r="E5" s="35"/>
      <c r="F5" s="35"/>
      <c r="G5" s="35"/>
      <c r="H5" s="35"/>
      <c r="I5" s="30"/>
    </row>
    <row r="6" spans="1:11" s="35" customFormat="1" x14ac:dyDescent="0.25">
      <c r="A6" s="29"/>
      <c r="I6" s="30"/>
    </row>
    <row r="7" spans="1:11" s="5" customFormat="1" ht="18" customHeight="1" x14ac:dyDescent="0.25">
      <c r="A7" s="190" t="str">
        <f>'[2]PLAN ORÇ SEM DESONERAÇÃO'!A1:G1</f>
        <v>PREFEITURA MUNICIPAL DE CEREJEIRAS</v>
      </c>
      <c r="B7" s="191"/>
      <c r="C7" s="191"/>
      <c r="D7" s="191"/>
      <c r="E7" s="191"/>
      <c r="F7" s="191"/>
      <c r="G7" s="191"/>
      <c r="H7" s="191"/>
      <c r="I7" s="192"/>
    </row>
    <row r="8" spans="1:11" s="5" customFormat="1" ht="14.25" customHeight="1" x14ac:dyDescent="0.25">
      <c r="A8" s="222" t="str">
        <f>'[2]PLAN ORÇ SEM DESONERAÇÃO'!A2:G2</f>
        <v>ESTADO DE RONDÔNIA</v>
      </c>
      <c r="B8" s="223"/>
      <c r="C8" s="223"/>
      <c r="D8" s="223"/>
      <c r="E8" s="223"/>
      <c r="F8" s="223"/>
      <c r="G8" s="223"/>
      <c r="H8" s="223"/>
      <c r="I8" s="224"/>
    </row>
    <row r="9" spans="1:11" s="5" customFormat="1" ht="13.5" thickBot="1" x14ac:dyDescent="0.3">
      <c r="A9" s="6"/>
      <c r="B9" s="55"/>
      <c r="C9" s="55"/>
      <c r="D9" s="55"/>
      <c r="E9" s="55"/>
      <c r="F9" s="55"/>
      <c r="G9" s="55"/>
      <c r="H9" s="55"/>
      <c r="I9" s="7"/>
    </row>
    <row r="10" spans="1:11" s="5" customFormat="1" ht="27.75" customHeight="1" x14ac:dyDescent="0.25">
      <c r="A10" s="8" t="s">
        <v>335</v>
      </c>
      <c r="B10" s="160" t="str">
        <f>'PLAN. ORÇAMENTÁRIA'!B12</f>
        <v>CONTRATAÇÃO DE EMPRESA ESPECIALIZADA PARA EXECUÇÃO DE MICRODRENAGEM</v>
      </c>
      <c r="C10" s="56"/>
      <c r="D10" s="56"/>
      <c r="E10" s="46"/>
      <c r="F10" s="46"/>
      <c r="G10" s="46"/>
      <c r="H10" s="225" t="s">
        <v>0</v>
      </c>
      <c r="I10" s="226"/>
    </row>
    <row r="11" spans="1:11" s="9" customFormat="1" ht="27" customHeight="1" x14ac:dyDescent="0.25">
      <c r="A11" s="230" t="s">
        <v>9</v>
      </c>
      <c r="B11" s="231"/>
      <c r="C11" s="231"/>
      <c r="D11" s="231"/>
      <c r="E11" s="231"/>
      <c r="F11" s="231"/>
      <c r="G11" s="232"/>
      <c r="H11" s="227"/>
      <c r="I11" s="228"/>
    </row>
    <row r="12" spans="1:11" s="9" customFormat="1" ht="31.5" customHeight="1" x14ac:dyDescent="0.25">
      <c r="A12" s="176"/>
      <c r="B12" s="177"/>
      <c r="C12" s="177"/>
      <c r="D12" s="177"/>
      <c r="E12" s="177"/>
      <c r="F12" s="177"/>
      <c r="G12" s="177"/>
      <c r="H12" s="227"/>
      <c r="I12" s="228"/>
    </row>
    <row r="13" spans="1:11" x14ac:dyDescent="0.2">
      <c r="A13" s="10" t="str">
        <f>'[2]PLAN ORÇ SEM DESONERAÇÃO'!A6</f>
        <v xml:space="preserve">EXT. REC.: </v>
      </c>
      <c r="B13" s="11">
        <v>92.3</v>
      </c>
      <c r="C13" s="57" t="str">
        <f>'[2]MEM. CÁLCULO TRECHO 1'!$J$111</f>
        <v>m</v>
      </c>
      <c r="D13" s="58"/>
      <c r="E13" s="229"/>
      <c r="F13" s="229"/>
      <c r="G13" s="229"/>
      <c r="H13" s="227"/>
      <c r="I13" s="228"/>
    </row>
    <row r="14" spans="1:11" x14ac:dyDescent="0.25">
      <c r="A14" s="8"/>
      <c r="B14" s="12"/>
      <c r="C14" s="46"/>
      <c r="D14" s="58"/>
      <c r="E14" s="223"/>
      <c r="F14" s="223"/>
      <c r="G14" s="223"/>
      <c r="H14" s="234" t="s">
        <v>1</v>
      </c>
      <c r="I14" s="235"/>
      <c r="K14" s="13"/>
    </row>
    <row r="15" spans="1:11" ht="13.5" thickBot="1" x14ac:dyDescent="0.3">
      <c r="A15" s="8"/>
      <c r="B15" s="37"/>
      <c r="C15" s="46"/>
      <c r="D15" s="58"/>
      <c r="E15" s="223"/>
      <c r="F15" s="223"/>
      <c r="G15" s="223"/>
      <c r="H15" s="236" t="s">
        <v>2</v>
      </c>
      <c r="I15" s="237"/>
    </row>
    <row r="16" spans="1:11" ht="13.5" thickBot="1" x14ac:dyDescent="0.3">
      <c r="A16" s="59"/>
      <c r="B16" s="60"/>
      <c r="C16" s="61"/>
      <c r="D16" s="62"/>
      <c r="E16" s="62"/>
      <c r="F16" s="62"/>
      <c r="G16" s="40"/>
      <c r="H16" s="40"/>
      <c r="I16" s="63"/>
    </row>
    <row r="17" spans="1:11" ht="13.5" thickBot="1" x14ac:dyDescent="0.3">
      <c r="A17" s="14" t="s">
        <v>3</v>
      </c>
      <c r="B17" s="15" t="s">
        <v>4</v>
      </c>
      <c r="C17" s="15"/>
      <c r="D17" s="16"/>
      <c r="E17" s="17"/>
      <c r="F17" s="15"/>
      <c r="G17" s="16"/>
      <c r="H17" s="16"/>
      <c r="I17" s="18"/>
    </row>
    <row r="18" spans="1:11" x14ac:dyDescent="0.25">
      <c r="A18" s="19" t="s">
        <v>10</v>
      </c>
      <c r="B18" s="35" t="s">
        <v>28</v>
      </c>
      <c r="C18" s="183"/>
      <c r="D18" s="35"/>
      <c r="E18" s="44"/>
      <c r="F18" s="35"/>
      <c r="G18" s="35"/>
      <c r="H18" s="37"/>
      <c r="I18" s="20"/>
    </row>
    <row r="19" spans="1:11" ht="13.5" thickBot="1" x14ac:dyDescent="0.3">
      <c r="A19" s="178" t="s">
        <v>19</v>
      </c>
      <c r="B19" s="21"/>
      <c r="C19" s="21" t="s">
        <v>20</v>
      </c>
      <c r="D19" s="35"/>
      <c r="E19" s="44"/>
      <c r="F19" s="35"/>
      <c r="G19" s="35"/>
      <c r="H19" s="37"/>
      <c r="I19" s="20"/>
    </row>
    <row r="20" spans="1:11" ht="13.5" thickBot="1" x14ac:dyDescent="0.3">
      <c r="A20" s="178">
        <v>2</v>
      </c>
      <c r="B20" s="21" t="s">
        <v>12</v>
      </c>
      <c r="C20" s="21">
        <v>3</v>
      </c>
      <c r="D20" s="22" t="s">
        <v>5</v>
      </c>
      <c r="E20" s="23">
        <f>ROUND(A20*C20,2)</f>
        <v>6</v>
      </c>
      <c r="F20" s="31" t="s">
        <v>6</v>
      </c>
      <c r="G20" s="35"/>
      <c r="H20" s="35"/>
      <c r="I20" s="20"/>
    </row>
    <row r="21" spans="1:11" x14ac:dyDescent="0.25">
      <c r="A21" s="24"/>
      <c r="B21" s="44"/>
      <c r="C21" s="25"/>
      <c r="D21" s="22"/>
      <c r="E21" s="26"/>
      <c r="F21" s="21"/>
      <c r="G21" s="27"/>
      <c r="H21" s="31"/>
      <c r="I21" s="20"/>
    </row>
    <row r="22" spans="1:11" x14ac:dyDescent="0.25">
      <c r="A22" s="19" t="s">
        <v>11</v>
      </c>
      <c r="B22" s="221" t="s">
        <v>419</v>
      </c>
      <c r="C22" s="221"/>
      <c r="D22" s="221"/>
      <c r="E22" s="221"/>
      <c r="F22" s="221"/>
      <c r="G22" s="221"/>
      <c r="H22" s="221"/>
      <c r="I22" s="20"/>
      <c r="K22" s="13"/>
    </row>
    <row r="23" spans="1:11" x14ac:dyDescent="0.2">
      <c r="A23" s="19"/>
      <c r="B23" s="172"/>
      <c r="C23" s="172"/>
      <c r="D23" s="172"/>
      <c r="E23" s="172"/>
      <c r="F23" s="172"/>
      <c r="G23" s="184"/>
      <c r="H23" s="31"/>
      <c r="I23" s="20"/>
      <c r="K23" s="13"/>
    </row>
    <row r="24" spans="1:11" ht="13.5" thickBot="1" x14ac:dyDescent="0.3">
      <c r="A24" s="178" t="s">
        <v>19</v>
      </c>
      <c r="B24" s="21"/>
      <c r="C24" s="21" t="s">
        <v>20</v>
      </c>
      <c r="D24" s="35"/>
      <c r="E24" s="44"/>
      <c r="F24" s="35"/>
      <c r="G24" s="27"/>
      <c r="H24" s="31"/>
      <c r="I24" s="20"/>
      <c r="K24" s="13"/>
    </row>
    <row r="25" spans="1:11" ht="13.5" thickBot="1" x14ac:dyDescent="0.25">
      <c r="A25" s="178">
        <v>2</v>
      </c>
      <c r="B25" s="21" t="s">
        <v>12</v>
      </c>
      <c r="C25" s="21">
        <v>3</v>
      </c>
      <c r="D25" s="22" t="s">
        <v>5</v>
      </c>
      <c r="E25" s="23">
        <f>ROUND(A25*C25,2)</f>
        <v>6</v>
      </c>
      <c r="F25" s="31" t="s">
        <v>6</v>
      </c>
      <c r="G25" s="184"/>
      <c r="H25" s="31"/>
      <c r="I25" s="20"/>
      <c r="K25" s="13"/>
    </row>
    <row r="26" spans="1:11" x14ac:dyDescent="0.2">
      <c r="A26" s="24"/>
      <c r="B26" s="184"/>
      <c r="C26" s="184"/>
      <c r="D26" s="184"/>
      <c r="E26" s="184"/>
      <c r="F26" s="34"/>
      <c r="G26" s="184"/>
      <c r="H26" s="31"/>
      <c r="I26" s="20"/>
    </row>
    <row r="27" spans="1:11" x14ac:dyDescent="0.2">
      <c r="A27" s="24"/>
      <c r="B27" s="184"/>
      <c r="C27" s="184"/>
      <c r="D27" s="184"/>
      <c r="E27" s="184"/>
      <c r="F27" s="34"/>
      <c r="G27" s="184"/>
      <c r="H27" s="31"/>
      <c r="I27" s="20"/>
    </row>
    <row r="28" spans="1:11" x14ac:dyDescent="0.2">
      <c r="A28" s="19" t="s">
        <v>75</v>
      </c>
      <c r="B28" s="184" t="s">
        <v>76</v>
      </c>
      <c r="C28" s="184"/>
      <c r="D28" s="184"/>
      <c r="E28" s="184"/>
      <c r="F28" s="34"/>
      <c r="G28" s="184"/>
      <c r="H28" s="31"/>
      <c r="I28" s="20"/>
    </row>
    <row r="29" spans="1:11" x14ac:dyDescent="0.2">
      <c r="A29" s="24"/>
      <c r="B29" s="184"/>
      <c r="C29" s="184"/>
      <c r="D29" s="184"/>
      <c r="E29" s="184"/>
      <c r="F29" s="34"/>
      <c r="G29" s="184"/>
      <c r="H29" s="31"/>
      <c r="I29" s="20"/>
    </row>
    <row r="30" spans="1:11" x14ac:dyDescent="0.25">
      <c r="A30" s="29"/>
      <c r="B30" s="35"/>
      <c r="C30" s="35"/>
      <c r="D30" s="35"/>
      <c r="E30" s="35"/>
      <c r="F30" s="35"/>
      <c r="G30" s="35"/>
      <c r="H30" s="35"/>
      <c r="I30" s="30"/>
    </row>
    <row r="31" spans="1:11" ht="13.5" thickBot="1" x14ac:dyDescent="0.3">
      <c r="A31" s="29" t="s">
        <v>59</v>
      </c>
      <c r="B31" s="35"/>
      <c r="C31" s="21" t="s">
        <v>74</v>
      </c>
      <c r="D31" s="35"/>
      <c r="E31" s="35"/>
      <c r="F31" s="35"/>
      <c r="G31" s="35"/>
      <c r="H31" s="35"/>
      <c r="I31" s="30"/>
    </row>
    <row r="32" spans="1:11" ht="13.5" thickBot="1" x14ac:dyDescent="0.3">
      <c r="A32" s="178">
        <v>92.3</v>
      </c>
      <c r="B32" s="21" t="s">
        <v>12</v>
      </c>
      <c r="C32" s="21">
        <v>8</v>
      </c>
      <c r="D32" s="21" t="s">
        <v>5</v>
      </c>
      <c r="E32" s="51">
        <f>ROUND(A32*C32,2)</f>
        <v>738.4</v>
      </c>
      <c r="F32" s="46" t="s">
        <v>6</v>
      </c>
      <c r="G32" s="35"/>
      <c r="H32" s="35"/>
      <c r="I32" s="30"/>
    </row>
    <row r="33" spans="1:9" ht="12" customHeight="1" x14ac:dyDescent="0.25">
      <c r="A33" s="29"/>
      <c r="B33" s="35"/>
      <c r="C33" s="35"/>
      <c r="D33" s="35"/>
      <c r="E33" s="35"/>
      <c r="F33" s="35"/>
      <c r="G33" s="35"/>
      <c r="H33" s="35"/>
      <c r="I33" s="30"/>
    </row>
    <row r="34" spans="1:9" ht="13.5" thickBot="1" x14ac:dyDescent="0.3">
      <c r="A34" s="29"/>
      <c r="B34" s="35"/>
      <c r="C34" s="35"/>
      <c r="D34" s="35"/>
      <c r="E34" s="35"/>
      <c r="F34" s="35"/>
      <c r="G34" s="35"/>
      <c r="H34" s="35"/>
      <c r="I34" s="30"/>
    </row>
    <row r="35" spans="1:9" ht="15" customHeight="1" thickBot="1" x14ac:dyDescent="0.3">
      <c r="A35" s="14" t="str">
        <f>'[2]PLAN ORÇ SEM DESONERAÇÃO'!A17</f>
        <v>2.0</v>
      </c>
      <c r="B35" s="15" t="str">
        <f>'[2]PLAN ORÇ SEM DESONERAÇÃO'!C17</f>
        <v>ADMINISTRAÇÃO E CONROLE</v>
      </c>
      <c r="C35" s="15"/>
      <c r="D35" s="16"/>
      <c r="E35" s="17"/>
      <c r="F35" s="15"/>
      <c r="G35" s="16"/>
      <c r="H35" s="16"/>
      <c r="I35" s="18"/>
    </row>
    <row r="36" spans="1:9" x14ac:dyDescent="0.25">
      <c r="A36" s="24" t="str">
        <f>'[2]PLAN ORÇ SEM DESONERAÇÃO'!A18</f>
        <v>2.1</v>
      </c>
      <c r="B36" s="231" t="str">
        <f>'[2]PLAN ORÇ SEM DESONERAÇÃO'!C18</f>
        <v>Administração e controle - (engenheiro - resp. técnico e encarregado)</v>
      </c>
      <c r="C36" s="231"/>
      <c r="D36" s="231"/>
      <c r="E36" s="231"/>
      <c r="F36" s="231"/>
      <c r="G36" s="27"/>
      <c r="H36" s="31"/>
      <c r="I36" s="30"/>
    </row>
    <row r="37" spans="1:9" ht="13.5" thickBot="1" x14ac:dyDescent="0.3">
      <c r="A37" s="19"/>
      <c r="B37" s="172"/>
      <c r="C37" s="172"/>
      <c r="D37" s="172"/>
      <c r="E37" s="172"/>
      <c r="F37" s="172"/>
      <c r="G37" s="27"/>
      <c r="H37" s="31"/>
      <c r="I37" s="30"/>
    </row>
    <row r="38" spans="1:9" ht="13.5" thickBot="1" x14ac:dyDescent="0.25">
      <c r="A38" s="24"/>
      <c r="B38" s="28">
        <v>2</v>
      </c>
      <c r="C38" s="177" t="s">
        <v>13</v>
      </c>
      <c r="D38" s="32"/>
      <c r="E38" s="33"/>
      <c r="F38" s="34"/>
      <c r="G38" s="27"/>
      <c r="H38" s="31"/>
      <c r="I38" s="30"/>
    </row>
    <row r="39" spans="1:9" ht="13.5" thickBot="1" x14ac:dyDescent="0.3">
      <c r="A39" s="29"/>
      <c r="B39" s="35"/>
      <c r="C39" s="35"/>
      <c r="D39" s="35"/>
      <c r="E39" s="35"/>
      <c r="F39" s="35"/>
      <c r="G39" s="35"/>
      <c r="H39" s="35"/>
      <c r="I39" s="30"/>
    </row>
    <row r="40" spans="1:9" ht="13.5" thickBot="1" x14ac:dyDescent="0.3">
      <c r="A40" s="14" t="s">
        <v>15</v>
      </c>
      <c r="B40" s="15" t="s">
        <v>17</v>
      </c>
      <c r="C40" s="15"/>
      <c r="D40" s="16"/>
      <c r="E40" s="17"/>
      <c r="F40" s="15"/>
      <c r="G40" s="16"/>
      <c r="H40" s="16"/>
      <c r="I40" s="18"/>
    </row>
    <row r="41" spans="1:9" x14ac:dyDescent="0.25">
      <c r="A41" s="173" t="s">
        <v>16</v>
      </c>
      <c r="B41" s="37" t="s">
        <v>22</v>
      </c>
      <c r="C41" s="37"/>
      <c r="D41" s="37"/>
      <c r="E41" s="36"/>
      <c r="F41" s="36"/>
      <c r="G41" s="36"/>
      <c r="H41" s="36"/>
      <c r="I41" s="30"/>
    </row>
    <row r="42" spans="1:9" x14ac:dyDescent="0.25">
      <c r="A42" s="38"/>
      <c r="B42" s="36"/>
      <c r="C42" s="36"/>
      <c r="D42" s="37"/>
      <c r="E42" s="36"/>
      <c r="F42" s="36"/>
      <c r="G42" s="36"/>
      <c r="H42" s="36"/>
      <c r="I42" s="30"/>
    </row>
    <row r="43" spans="1:9" ht="43.5" customHeight="1" x14ac:dyDescent="0.2">
      <c r="A43" s="178" t="s">
        <v>23</v>
      </c>
      <c r="B43" s="233" t="s">
        <v>18</v>
      </c>
      <c r="C43" s="233"/>
      <c r="D43" s="233"/>
      <c r="E43" s="233"/>
      <c r="F43" s="233"/>
      <c r="G43" s="233"/>
      <c r="H43" s="233"/>
      <c r="I43" s="3"/>
    </row>
    <row r="44" spans="1:9" x14ac:dyDescent="0.2">
      <c r="A44" s="2"/>
      <c r="B44" s="4"/>
      <c r="C44" s="4"/>
      <c r="D44" s="4"/>
      <c r="E44" s="4"/>
      <c r="F44" s="4"/>
      <c r="G44" s="4"/>
      <c r="H44" s="4"/>
      <c r="I44" s="3"/>
    </row>
    <row r="45" spans="1:9" ht="13.5" thickBot="1" x14ac:dyDescent="0.3">
      <c r="A45" s="178" t="s">
        <v>19</v>
      </c>
      <c r="B45" s="21"/>
      <c r="C45" s="21" t="s">
        <v>20</v>
      </c>
      <c r="D45" s="21"/>
      <c r="E45" s="21" t="s">
        <v>21</v>
      </c>
      <c r="F45" s="35"/>
      <c r="G45" s="35"/>
      <c r="H45" s="35"/>
      <c r="I45" s="30"/>
    </row>
    <row r="46" spans="1:9" ht="13.5" thickBot="1" x14ac:dyDescent="0.3">
      <c r="A46" s="178">
        <v>92.3</v>
      </c>
      <c r="B46" s="21" t="s">
        <v>12</v>
      </c>
      <c r="C46" s="21">
        <v>1.2</v>
      </c>
      <c r="D46" s="21" t="s">
        <v>12</v>
      </c>
      <c r="E46" s="21">
        <v>1.5</v>
      </c>
      <c r="F46" s="21" t="s">
        <v>5</v>
      </c>
      <c r="G46" s="43">
        <f>ROUND(A46*C46*E46,2)</f>
        <v>166.14</v>
      </c>
      <c r="H46" s="46" t="s">
        <v>8</v>
      </c>
      <c r="I46" s="30"/>
    </row>
    <row r="47" spans="1:9" x14ac:dyDescent="0.25">
      <c r="A47" s="29"/>
      <c r="B47" s="35"/>
      <c r="C47" s="35"/>
      <c r="D47" s="35"/>
      <c r="E47" s="35"/>
      <c r="F47" s="35"/>
      <c r="G47" s="35"/>
      <c r="H47" s="35"/>
      <c r="I47" s="30"/>
    </row>
    <row r="48" spans="1:9" x14ac:dyDescent="0.25">
      <c r="A48" s="29"/>
      <c r="B48" s="35"/>
      <c r="C48" s="35"/>
      <c r="D48" s="35"/>
      <c r="E48" s="35"/>
      <c r="F48" s="35"/>
      <c r="G48" s="35"/>
      <c r="H48" s="35"/>
      <c r="I48" s="30"/>
    </row>
    <row r="49" spans="1:9" ht="38.25" customHeight="1" x14ac:dyDescent="0.25">
      <c r="A49" s="178" t="s">
        <v>24</v>
      </c>
      <c r="B49" s="221" t="s">
        <v>25</v>
      </c>
      <c r="C49" s="221"/>
      <c r="D49" s="221"/>
      <c r="E49" s="221"/>
      <c r="F49" s="221"/>
      <c r="G49" s="221"/>
      <c r="H49" s="221"/>
      <c r="I49" s="30"/>
    </row>
    <row r="50" spans="1:9" x14ac:dyDescent="0.25">
      <c r="A50" s="29"/>
      <c r="B50" s="35"/>
      <c r="C50" s="35"/>
      <c r="D50" s="35"/>
      <c r="E50" s="35"/>
      <c r="F50" s="35"/>
      <c r="G50" s="35"/>
      <c r="H50" s="35"/>
      <c r="I50" s="30"/>
    </row>
    <row r="51" spans="1:9" x14ac:dyDescent="0.25">
      <c r="A51" s="185" t="s">
        <v>41</v>
      </c>
      <c r="B51" s="21"/>
      <c r="C51" s="21" t="s">
        <v>42</v>
      </c>
      <c r="D51" s="21"/>
      <c r="E51" s="21" t="s">
        <v>52</v>
      </c>
      <c r="F51" s="21"/>
      <c r="G51" s="44" t="s">
        <v>45</v>
      </c>
      <c r="H51" s="35"/>
      <c r="I51" s="30"/>
    </row>
    <row r="52" spans="1:9" x14ac:dyDescent="0.25">
      <c r="A52" s="178">
        <v>3.14</v>
      </c>
      <c r="B52" s="21" t="s">
        <v>12</v>
      </c>
      <c r="C52" s="21">
        <f>0.6*0.6</f>
        <v>0.36</v>
      </c>
      <c r="D52" s="21" t="s">
        <v>12</v>
      </c>
      <c r="E52" s="21">
        <f>A46</f>
        <v>92.3</v>
      </c>
      <c r="F52" s="21" t="s">
        <v>5</v>
      </c>
      <c r="G52" s="35">
        <f>ROUND(A52*C52*E52,2)</f>
        <v>104.34</v>
      </c>
      <c r="H52" s="186" t="s">
        <v>8</v>
      </c>
      <c r="I52" s="30"/>
    </row>
    <row r="53" spans="1:9" x14ac:dyDescent="0.25">
      <c r="A53" s="178"/>
      <c r="B53" s="21"/>
      <c r="C53" s="21"/>
      <c r="D53" s="21"/>
      <c r="E53" s="21"/>
      <c r="F53" s="21"/>
      <c r="G53" s="21"/>
      <c r="H53" s="35"/>
      <c r="I53" s="30"/>
    </row>
    <row r="54" spans="1:9" x14ac:dyDescent="0.25">
      <c r="A54" s="178" t="s">
        <v>44</v>
      </c>
      <c r="B54" s="21"/>
      <c r="C54" s="21" t="s">
        <v>45</v>
      </c>
      <c r="D54" s="21"/>
      <c r="E54" s="44" t="s">
        <v>47</v>
      </c>
      <c r="F54" s="21"/>
      <c r="G54" s="174"/>
      <c r="H54" s="46"/>
      <c r="I54" s="30"/>
    </row>
    <row r="55" spans="1:9" x14ac:dyDescent="0.25">
      <c r="A55" s="178">
        <f>G46</f>
        <v>166.14</v>
      </c>
      <c r="B55" s="21" t="s">
        <v>46</v>
      </c>
      <c r="C55" s="21">
        <f>G52</f>
        <v>104.34</v>
      </c>
      <c r="D55" s="21" t="s">
        <v>5</v>
      </c>
      <c r="E55" s="44">
        <f>ROUND(A55-C55,2)</f>
        <v>61.8</v>
      </c>
      <c r="F55" s="21" t="s">
        <v>7</v>
      </c>
      <c r="G55" s="174"/>
      <c r="H55" s="46"/>
      <c r="I55" s="30"/>
    </row>
    <row r="56" spans="1:9" x14ac:dyDescent="0.25">
      <c r="A56" s="178"/>
      <c r="B56" s="21"/>
      <c r="C56" s="21"/>
      <c r="D56" s="21"/>
      <c r="E56" s="21"/>
      <c r="F56" s="21"/>
      <c r="G56" s="45"/>
      <c r="H56" s="46"/>
      <c r="I56" s="30"/>
    </row>
    <row r="57" spans="1:9" x14ac:dyDescent="0.25">
      <c r="A57" s="178" t="s">
        <v>47</v>
      </c>
      <c r="B57" s="21"/>
      <c r="C57" s="21" t="s">
        <v>48</v>
      </c>
      <c r="D57" s="21"/>
      <c r="E57" s="44" t="s">
        <v>49</v>
      </c>
      <c r="F57" s="21"/>
      <c r="G57" s="45"/>
      <c r="H57" s="46"/>
      <c r="I57" s="30"/>
    </row>
    <row r="58" spans="1:9" x14ac:dyDescent="0.25">
      <c r="A58" s="178">
        <f>E55</f>
        <v>61.8</v>
      </c>
      <c r="B58" s="21" t="s">
        <v>12</v>
      </c>
      <c r="C58" s="47">
        <v>0.3</v>
      </c>
      <c r="D58" s="21" t="s">
        <v>5</v>
      </c>
      <c r="E58" s="44">
        <f>ROUND(A58*C58,2)</f>
        <v>18.54</v>
      </c>
      <c r="F58" s="21"/>
      <c r="G58" s="45"/>
      <c r="H58" s="46"/>
      <c r="I58" s="30"/>
    </row>
    <row r="59" spans="1:9" x14ac:dyDescent="0.25">
      <c r="A59" s="178"/>
      <c r="B59" s="21"/>
      <c r="C59" s="21"/>
      <c r="D59" s="21"/>
      <c r="E59" s="44"/>
      <c r="F59" s="21"/>
      <c r="G59" s="45"/>
      <c r="H59" s="46"/>
      <c r="I59" s="30"/>
    </row>
    <row r="60" spans="1:9" ht="13.5" thickBot="1" x14ac:dyDescent="0.3">
      <c r="A60" s="178" t="str">
        <f>A57</f>
        <v>Vr</v>
      </c>
      <c r="B60" s="21"/>
      <c r="C60" s="21" t="str">
        <f>E57</f>
        <v>Ve</v>
      </c>
      <c r="D60" s="21"/>
      <c r="E60" s="44" t="s">
        <v>51</v>
      </c>
      <c r="F60" s="21"/>
      <c r="G60" s="45"/>
      <c r="H60" s="46"/>
      <c r="I60" s="30"/>
    </row>
    <row r="61" spans="1:9" ht="13.5" thickBot="1" x14ac:dyDescent="0.3">
      <c r="A61" s="178">
        <f>A58</f>
        <v>61.8</v>
      </c>
      <c r="B61" s="21" t="s">
        <v>50</v>
      </c>
      <c r="C61" s="21">
        <f>E58</f>
        <v>18.54</v>
      </c>
      <c r="D61" s="21" t="s">
        <v>5</v>
      </c>
      <c r="E61" s="64">
        <f>ROUND(A61+C61,2)</f>
        <v>80.34</v>
      </c>
      <c r="F61" s="48" t="s">
        <v>8</v>
      </c>
      <c r="G61" s="45"/>
      <c r="H61" s="46"/>
      <c r="I61" s="30"/>
    </row>
    <row r="62" spans="1:9" x14ac:dyDescent="0.25">
      <c r="A62" s="178"/>
      <c r="B62" s="21"/>
      <c r="C62" s="21"/>
      <c r="D62" s="21"/>
      <c r="E62" s="21"/>
      <c r="F62" s="21"/>
      <c r="G62" s="45"/>
      <c r="H62" s="46"/>
      <c r="I62" s="30"/>
    </row>
    <row r="63" spans="1:9" x14ac:dyDescent="0.25">
      <c r="A63" s="29"/>
      <c r="B63" s="35"/>
      <c r="C63" s="35"/>
      <c r="D63" s="35"/>
      <c r="E63" s="35"/>
      <c r="F63" s="35"/>
      <c r="G63" s="35"/>
      <c r="H63" s="35"/>
      <c r="I63" s="30"/>
    </row>
    <row r="64" spans="1:9" x14ac:dyDescent="0.25">
      <c r="A64" s="178" t="s">
        <v>26</v>
      </c>
      <c r="B64" s="35" t="s">
        <v>27</v>
      </c>
      <c r="C64" s="35"/>
      <c r="D64" s="35"/>
      <c r="E64" s="35"/>
      <c r="F64" s="35"/>
      <c r="G64" s="35"/>
      <c r="H64" s="35"/>
      <c r="I64" s="30"/>
    </row>
    <row r="65" spans="1:9" x14ac:dyDescent="0.25">
      <c r="A65" s="178"/>
      <c r="B65" s="35"/>
      <c r="C65" s="35"/>
      <c r="D65" s="35"/>
      <c r="E65" s="35"/>
      <c r="F65" s="35"/>
      <c r="G65" s="35"/>
      <c r="H65" s="35"/>
      <c r="I65" s="30"/>
    </row>
    <row r="66" spans="1:9" x14ac:dyDescent="0.25">
      <c r="A66" s="178"/>
      <c r="B66" s="35"/>
      <c r="C66" s="35"/>
      <c r="D66" s="35"/>
      <c r="E66" s="35"/>
      <c r="F66" s="35"/>
      <c r="G66" s="35"/>
      <c r="H66" s="35"/>
      <c r="I66" s="30"/>
    </row>
    <row r="67" spans="1:9" x14ac:dyDescent="0.25">
      <c r="A67" s="49" t="s">
        <v>53</v>
      </c>
      <c r="B67" s="21"/>
      <c r="C67" s="35"/>
      <c r="D67" s="35"/>
      <c r="E67" s="35"/>
      <c r="F67" s="35"/>
      <c r="G67" s="35"/>
      <c r="H67" s="35"/>
      <c r="I67" s="30"/>
    </row>
    <row r="68" spans="1:9" ht="13.5" thickBot="1" x14ac:dyDescent="0.3">
      <c r="A68" s="178"/>
      <c r="B68" s="35"/>
      <c r="C68" s="35"/>
      <c r="D68" s="35"/>
      <c r="E68" s="35"/>
      <c r="F68" s="35"/>
      <c r="G68" s="35"/>
      <c r="H68" s="35"/>
      <c r="I68" s="30"/>
    </row>
    <row r="69" spans="1:9" ht="13.5" thickBot="1" x14ac:dyDescent="0.3">
      <c r="A69" s="42">
        <f>E61</f>
        <v>80.34</v>
      </c>
      <c r="B69" s="35" t="str">
        <f>F61</f>
        <v>m³</v>
      </c>
      <c r="C69" s="35"/>
      <c r="D69" s="35"/>
      <c r="E69" s="35"/>
      <c r="F69" s="35"/>
      <c r="G69" s="35"/>
      <c r="H69" s="35"/>
      <c r="I69" s="30"/>
    </row>
    <row r="70" spans="1:9" x14ac:dyDescent="0.25">
      <c r="A70" s="29"/>
      <c r="B70" s="35"/>
      <c r="C70" s="35"/>
      <c r="D70" s="35"/>
      <c r="E70" s="35"/>
      <c r="F70" s="35"/>
      <c r="G70" s="35"/>
      <c r="H70" s="35"/>
      <c r="I70" s="30"/>
    </row>
    <row r="71" spans="1:9" x14ac:dyDescent="0.25">
      <c r="A71" s="29"/>
      <c r="B71" s="35"/>
      <c r="C71" s="35"/>
      <c r="D71" s="35"/>
      <c r="E71" s="35"/>
      <c r="F71" s="35"/>
      <c r="G71" s="35"/>
      <c r="H71" s="35"/>
      <c r="I71" s="30"/>
    </row>
    <row r="72" spans="1:9" x14ac:dyDescent="0.25">
      <c r="A72" s="178" t="s">
        <v>29</v>
      </c>
      <c r="B72" s="35" t="s">
        <v>30</v>
      </c>
      <c r="C72" s="35"/>
      <c r="D72" s="35"/>
      <c r="E72" s="35"/>
      <c r="F72" s="35"/>
      <c r="G72" s="35"/>
      <c r="H72" s="35"/>
      <c r="I72" s="30"/>
    </row>
    <row r="73" spans="1:9" x14ac:dyDescent="0.25">
      <c r="A73" s="178"/>
      <c r="B73" s="35"/>
      <c r="C73" s="35"/>
      <c r="D73" s="35"/>
      <c r="E73" s="35"/>
      <c r="F73" s="35"/>
      <c r="G73" s="35"/>
      <c r="H73" s="35"/>
      <c r="I73" s="30"/>
    </row>
    <row r="74" spans="1:9" x14ac:dyDescent="0.25">
      <c r="A74" s="49" t="s">
        <v>53</v>
      </c>
      <c r="B74" s="21"/>
      <c r="C74" s="35"/>
      <c r="D74" s="35"/>
      <c r="E74" s="35"/>
      <c r="F74" s="35"/>
      <c r="G74" s="35"/>
      <c r="H74" s="35"/>
      <c r="I74" s="30"/>
    </row>
    <row r="75" spans="1:9" ht="13.5" thickBot="1" x14ac:dyDescent="0.3">
      <c r="A75" s="178"/>
      <c r="B75" s="35"/>
      <c r="C75" s="35"/>
      <c r="D75" s="35"/>
      <c r="E75" s="35"/>
      <c r="F75" s="35"/>
      <c r="G75" s="35"/>
      <c r="H75" s="35"/>
      <c r="I75" s="30"/>
    </row>
    <row r="76" spans="1:9" ht="13.5" thickBot="1" x14ac:dyDescent="0.3">
      <c r="A76" s="42">
        <f>A69</f>
        <v>80.34</v>
      </c>
      <c r="B76" s="35" t="str">
        <f>B69</f>
        <v>m³</v>
      </c>
      <c r="C76" s="35"/>
      <c r="D76" s="35"/>
      <c r="E76" s="35"/>
      <c r="F76" s="35"/>
      <c r="G76" s="35"/>
      <c r="H76" s="35"/>
      <c r="I76" s="30"/>
    </row>
    <row r="77" spans="1:9" x14ac:dyDescent="0.25">
      <c r="A77" s="178"/>
      <c r="B77" s="35"/>
      <c r="C77" s="35"/>
      <c r="D77" s="35"/>
      <c r="E77" s="35"/>
      <c r="F77" s="35"/>
      <c r="G77" s="35"/>
      <c r="H77" s="35"/>
      <c r="I77" s="30"/>
    </row>
    <row r="78" spans="1:9" ht="30" customHeight="1" x14ac:dyDescent="0.25">
      <c r="A78" s="178" t="s">
        <v>31</v>
      </c>
      <c r="B78" s="221" t="s">
        <v>32</v>
      </c>
      <c r="C78" s="221"/>
      <c r="D78" s="221"/>
      <c r="E78" s="221"/>
      <c r="F78" s="221"/>
      <c r="G78" s="221"/>
      <c r="H78" s="221"/>
      <c r="I78" s="30"/>
    </row>
    <row r="79" spans="1:9" x14ac:dyDescent="0.25">
      <c r="A79" s="178"/>
      <c r="B79" s="172"/>
      <c r="C79" s="172"/>
      <c r="D79" s="172"/>
      <c r="E79" s="172"/>
      <c r="F79" s="172"/>
      <c r="G79" s="172"/>
      <c r="H79" s="172"/>
      <c r="I79" s="30"/>
    </row>
    <row r="80" spans="1:9" ht="13.5" thickBot="1" x14ac:dyDescent="0.3">
      <c r="A80" s="178" t="s">
        <v>52</v>
      </c>
      <c r="B80" s="172"/>
      <c r="C80" s="32" t="s">
        <v>21</v>
      </c>
      <c r="D80" s="172"/>
      <c r="E80" s="32" t="s">
        <v>54</v>
      </c>
      <c r="F80" s="172"/>
      <c r="G80" s="172"/>
      <c r="H80" s="172"/>
      <c r="I80" s="30"/>
    </row>
    <row r="81" spans="1:9" ht="13.5" thickBot="1" x14ac:dyDescent="0.3">
      <c r="A81" s="178">
        <f>E52</f>
        <v>92.3</v>
      </c>
      <c r="B81" s="32" t="s">
        <v>12</v>
      </c>
      <c r="C81" s="32">
        <v>1.5</v>
      </c>
      <c r="D81" s="21" t="s">
        <v>12</v>
      </c>
      <c r="E81" s="21">
        <v>2</v>
      </c>
      <c r="F81" s="32" t="s">
        <v>5</v>
      </c>
      <c r="G81" s="23">
        <f>ROUND(A81*C81*E81,2)</f>
        <v>276.89999999999998</v>
      </c>
      <c r="H81" s="177" t="s">
        <v>6</v>
      </c>
      <c r="I81" s="30"/>
    </row>
    <row r="82" spans="1:9" x14ac:dyDescent="0.25">
      <c r="A82" s="178"/>
      <c r="B82" s="172"/>
      <c r="C82" s="172"/>
      <c r="D82" s="172"/>
      <c r="E82" s="172"/>
      <c r="F82" s="172"/>
      <c r="G82" s="172"/>
      <c r="H82" s="172"/>
      <c r="I82" s="30"/>
    </row>
    <row r="83" spans="1:9" x14ac:dyDescent="0.25">
      <c r="A83" s="29"/>
      <c r="B83" s="35"/>
      <c r="C83" s="35"/>
      <c r="D83" s="35"/>
      <c r="E83" s="35"/>
      <c r="F83" s="35"/>
      <c r="G83" s="35"/>
      <c r="H83" s="35"/>
      <c r="I83" s="30"/>
    </row>
    <row r="84" spans="1:9" ht="27" customHeight="1" x14ac:dyDescent="0.25">
      <c r="A84" s="178" t="s">
        <v>55</v>
      </c>
      <c r="B84" s="220" t="s">
        <v>34</v>
      </c>
      <c r="C84" s="220"/>
      <c r="D84" s="220"/>
      <c r="E84" s="220"/>
      <c r="F84" s="220"/>
      <c r="G84" s="220"/>
      <c r="H84" s="220"/>
      <c r="I84" s="30"/>
    </row>
    <row r="85" spans="1:9" x14ac:dyDescent="0.25">
      <c r="A85" s="29"/>
      <c r="B85" s="35"/>
      <c r="C85" s="35"/>
      <c r="D85" s="35"/>
      <c r="E85" s="35"/>
      <c r="F85" s="35"/>
      <c r="G85" s="35"/>
      <c r="H85" s="35"/>
      <c r="I85" s="30"/>
    </row>
    <row r="86" spans="1:9" ht="13.5" thickBot="1" x14ac:dyDescent="0.3">
      <c r="A86" s="178" t="s">
        <v>20</v>
      </c>
      <c r="B86" s="35"/>
      <c r="C86" s="21" t="s">
        <v>43</v>
      </c>
      <c r="D86" s="35"/>
      <c r="E86" s="21" t="s">
        <v>52</v>
      </c>
      <c r="F86" s="35"/>
      <c r="G86" s="21" t="s">
        <v>57</v>
      </c>
      <c r="H86" s="35"/>
      <c r="I86" s="30"/>
    </row>
    <row r="87" spans="1:9" ht="13.5" thickBot="1" x14ac:dyDescent="0.3">
      <c r="A87" s="178">
        <f>C46</f>
        <v>1.2</v>
      </c>
      <c r="B87" s="21" t="s">
        <v>12</v>
      </c>
      <c r="C87" s="21">
        <v>0.05</v>
      </c>
      <c r="D87" s="21" t="s">
        <v>12</v>
      </c>
      <c r="E87" s="21">
        <f>A81</f>
        <v>92.3</v>
      </c>
      <c r="F87" s="32" t="s">
        <v>5</v>
      </c>
      <c r="G87" s="23">
        <f>ROUND(A87*C87*E87,2)</f>
        <v>5.54</v>
      </c>
      <c r="H87" s="177" t="s">
        <v>6</v>
      </c>
      <c r="I87" s="30"/>
    </row>
    <row r="88" spans="1:9" x14ac:dyDescent="0.25">
      <c r="A88" s="29"/>
      <c r="B88" s="35"/>
      <c r="C88" s="35"/>
      <c r="D88" s="35"/>
      <c r="E88" s="35"/>
      <c r="F88" s="35"/>
      <c r="G88" s="35"/>
      <c r="H88" s="35"/>
      <c r="I88" s="30"/>
    </row>
    <row r="89" spans="1:9" x14ac:dyDescent="0.25">
      <c r="A89" s="178" t="s">
        <v>33</v>
      </c>
      <c r="B89" s="35" t="s">
        <v>56</v>
      </c>
      <c r="C89" s="35"/>
      <c r="D89" s="35"/>
      <c r="E89" s="35"/>
      <c r="F89" s="35"/>
      <c r="G89" s="35"/>
      <c r="H89" s="35"/>
      <c r="I89" s="30"/>
    </row>
    <row r="90" spans="1:9" x14ac:dyDescent="0.25">
      <c r="A90" s="29"/>
      <c r="B90" s="35"/>
      <c r="C90" s="35"/>
      <c r="D90" s="35"/>
      <c r="E90" s="35"/>
      <c r="F90" s="35"/>
      <c r="G90" s="35"/>
      <c r="H90" s="35"/>
      <c r="I90" s="30"/>
    </row>
    <row r="91" spans="1:9" ht="13.5" thickBot="1" x14ac:dyDescent="0.3">
      <c r="A91" s="178" t="str">
        <f>G86</f>
        <v>v(m²)</v>
      </c>
      <c r="B91" s="35"/>
      <c r="C91" s="21" t="s">
        <v>58</v>
      </c>
      <c r="D91" s="35"/>
      <c r="E91" s="35"/>
      <c r="F91" s="35"/>
      <c r="G91" s="35"/>
      <c r="H91" s="35"/>
      <c r="I91" s="30"/>
    </row>
    <row r="92" spans="1:9" ht="13.5" thickBot="1" x14ac:dyDescent="0.3">
      <c r="A92" s="187">
        <f>G87</f>
        <v>5.54</v>
      </c>
      <c r="B92" s="21" t="s">
        <v>12</v>
      </c>
      <c r="C92" s="47">
        <v>0.95</v>
      </c>
      <c r="D92" s="21" t="s">
        <v>5</v>
      </c>
      <c r="E92" s="50">
        <f>ROUND(A92*C92,2)</f>
        <v>5.26</v>
      </c>
      <c r="F92" s="46" t="s">
        <v>8</v>
      </c>
      <c r="G92" s="35"/>
      <c r="H92" s="35"/>
      <c r="I92" s="30"/>
    </row>
    <row r="93" spans="1:9" x14ac:dyDescent="0.25">
      <c r="A93" s="29"/>
      <c r="B93" s="35"/>
      <c r="C93" s="35"/>
      <c r="D93" s="35"/>
      <c r="E93" s="35"/>
      <c r="F93" s="35"/>
      <c r="G93" s="35"/>
      <c r="H93" s="35"/>
      <c r="I93" s="30"/>
    </row>
    <row r="94" spans="1:9" ht="30.75" customHeight="1" x14ac:dyDescent="0.25">
      <c r="A94" s="178" t="s">
        <v>37</v>
      </c>
      <c r="B94" s="221" t="s">
        <v>35</v>
      </c>
      <c r="C94" s="221"/>
      <c r="D94" s="221"/>
      <c r="E94" s="221"/>
      <c r="F94" s="221"/>
      <c r="G94" s="221"/>
      <c r="H94" s="221"/>
      <c r="I94" s="30"/>
    </row>
    <row r="95" spans="1:9" x14ac:dyDescent="0.25">
      <c r="A95" s="29"/>
      <c r="B95" s="35"/>
      <c r="C95" s="35"/>
      <c r="D95" s="35"/>
      <c r="E95" s="35"/>
      <c r="F95" s="35"/>
      <c r="G95" s="35"/>
      <c r="H95" s="35"/>
      <c r="I95" s="30"/>
    </row>
    <row r="96" spans="1:9" ht="13.5" thickBot="1" x14ac:dyDescent="0.3">
      <c r="A96" s="29" t="s">
        <v>59</v>
      </c>
      <c r="B96" s="35"/>
      <c r="C96" s="35"/>
      <c r="D96" s="35"/>
      <c r="E96" s="35"/>
      <c r="F96" s="35"/>
      <c r="G96" s="35"/>
      <c r="H96" s="35"/>
      <c r="I96" s="30"/>
    </row>
    <row r="97" spans="1:9" ht="13.5" thickBot="1" x14ac:dyDescent="0.3">
      <c r="A97" s="51">
        <f>A81</f>
        <v>92.3</v>
      </c>
      <c r="B97" s="46" t="s">
        <v>7</v>
      </c>
      <c r="C97" s="35"/>
      <c r="D97" s="35"/>
      <c r="E97" s="35"/>
      <c r="F97" s="35"/>
      <c r="G97" s="35"/>
      <c r="H97" s="35"/>
      <c r="I97" s="30"/>
    </row>
    <row r="98" spans="1:9" x14ac:dyDescent="0.25">
      <c r="A98" s="29"/>
      <c r="B98" s="35"/>
      <c r="C98" s="35"/>
      <c r="D98" s="35"/>
      <c r="E98" s="35"/>
      <c r="F98" s="35"/>
      <c r="G98" s="35"/>
      <c r="H98" s="35"/>
      <c r="I98" s="30"/>
    </row>
    <row r="99" spans="1:9" x14ac:dyDescent="0.25">
      <c r="A99" s="178" t="s">
        <v>38</v>
      </c>
      <c r="B99" s="221" t="s">
        <v>60</v>
      </c>
      <c r="C99" s="221"/>
      <c r="D99" s="221"/>
      <c r="E99" s="221"/>
      <c r="F99" s="221"/>
      <c r="G99" s="221"/>
      <c r="H99" s="221"/>
      <c r="I99" s="30"/>
    </row>
    <row r="100" spans="1:9" x14ac:dyDescent="0.25">
      <c r="A100" s="29"/>
      <c r="B100" s="35"/>
      <c r="C100" s="35"/>
      <c r="D100" s="35"/>
      <c r="E100" s="35"/>
      <c r="F100" s="35"/>
      <c r="G100" s="35"/>
      <c r="H100" s="35"/>
      <c r="I100" s="30"/>
    </row>
    <row r="101" spans="1:9" x14ac:dyDescent="0.25">
      <c r="A101" s="49" t="s">
        <v>53</v>
      </c>
      <c r="B101" s="21"/>
      <c r="C101" s="35"/>
      <c r="D101" s="35"/>
      <c r="E101" s="35"/>
      <c r="F101" s="35"/>
      <c r="G101" s="35"/>
      <c r="H101" s="35"/>
      <c r="I101" s="30"/>
    </row>
    <row r="102" spans="1:9" ht="13.5" thickBot="1" x14ac:dyDescent="0.3">
      <c r="A102" s="178"/>
      <c r="B102" s="35"/>
      <c r="C102" s="35"/>
      <c r="D102" s="35"/>
      <c r="E102" s="35"/>
      <c r="F102" s="35"/>
      <c r="G102" s="35"/>
      <c r="H102" s="35"/>
      <c r="I102" s="30"/>
    </row>
    <row r="103" spans="1:9" ht="13.5" thickBot="1" x14ac:dyDescent="0.3">
      <c r="A103" s="42">
        <f>A76</f>
        <v>80.34</v>
      </c>
      <c r="B103" s="35" t="str">
        <f>B76</f>
        <v>m³</v>
      </c>
      <c r="C103" s="35"/>
      <c r="D103" s="35"/>
      <c r="E103" s="35"/>
      <c r="F103" s="35"/>
      <c r="G103" s="35"/>
      <c r="H103" s="35"/>
      <c r="I103" s="30"/>
    </row>
    <row r="104" spans="1:9" x14ac:dyDescent="0.25">
      <c r="A104" s="29"/>
      <c r="B104" s="35"/>
      <c r="C104" s="35"/>
      <c r="D104" s="35"/>
      <c r="E104" s="35"/>
      <c r="F104" s="35"/>
      <c r="G104" s="35"/>
      <c r="H104" s="35"/>
      <c r="I104" s="30"/>
    </row>
    <row r="105" spans="1:9" ht="25.5" customHeight="1" x14ac:dyDescent="0.25">
      <c r="A105" s="173" t="s">
        <v>39</v>
      </c>
      <c r="B105" s="46" t="s">
        <v>40</v>
      </c>
      <c r="C105" s="35"/>
      <c r="D105" s="35"/>
      <c r="E105" s="35"/>
      <c r="F105" s="35"/>
      <c r="G105" s="35"/>
      <c r="H105" s="35"/>
      <c r="I105" s="30"/>
    </row>
    <row r="106" spans="1:9" x14ac:dyDescent="0.25">
      <c r="A106" s="29"/>
      <c r="B106" s="35"/>
      <c r="C106" s="35"/>
      <c r="D106" s="35"/>
      <c r="E106" s="35"/>
      <c r="F106" s="35"/>
      <c r="G106" s="35"/>
      <c r="H106" s="35"/>
      <c r="I106" s="30"/>
    </row>
    <row r="107" spans="1:9" ht="25.5" customHeight="1" x14ac:dyDescent="0.25">
      <c r="A107" s="178" t="s">
        <v>61</v>
      </c>
      <c r="B107" s="221" t="s">
        <v>36</v>
      </c>
      <c r="C107" s="221"/>
      <c r="D107" s="221"/>
      <c r="E107" s="221"/>
      <c r="F107" s="221"/>
      <c r="G107" s="221"/>
      <c r="H107" s="221"/>
      <c r="I107" s="30"/>
    </row>
    <row r="108" spans="1:9" x14ac:dyDescent="0.25">
      <c r="A108" s="29"/>
      <c r="B108" s="172"/>
      <c r="C108" s="172"/>
      <c r="D108" s="172"/>
      <c r="E108" s="172"/>
      <c r="F108" s="172"/>
      <c r="G108" s="172"/>
      <c r="H108" s="172"/>
      <c r="I108" s="30"/>
    </row>
    <row r="109" spans="1:9" ht="13.5" thickBot="1" x14ac:dyDescent="0.3">
      <c r="A109" s="178" t="s">
        <v>52</v>
      </c>
      <c r="B109" s="32"/>
      <c r="C109" s="32" t="s">
        <v>21</v>
      </c>
      <c r="D109" s="172"/>
      <c r="E109" s="32" t="s">
        <v>20</v>
      </c>
      <c r="F109" s="172"/>
      <c r="G109" s="172" t="s">
        <v>62</v>
      </c>
      <c r="H109" s="172"/>
      <c r="I109" s="175" t="s">
        <v>8</v>
      </c>
    </row>
    <row r="110" spans="1:9" ht="13.5" thickBot="1" x14ac:dyDescent="0.3">
      <c r="A110" s="178">
        <v>8</v>
      </c>
      <c r="B110" s="21" t="s">
        <v>12</v>
      </c>
      <c r="C110" s="32">
        <f>C81</f>
        <v>1.5</v>
      </c>
      <c r="D110" s="21" t="s">
        <v>12</v>
      </c>
      <c r="E110" s="21">
        <v>0.8</v>
      </c>
      <c r="F110" s="21" t="s">
        <v>12</v>
      </c>
      <c r="G110" s="21">
        <v>2</v>
      </c>
      <c r="H110" s="21" t="s">
        <v>5</v>
      </c>
      <c r="I110" s="51">
        <f>ROUND(A110*C110*E110*G110,2)</f>
        <v>19.2</v>
      </c>
    </row>
    <row r="111" spans="1:9" x14ac:dyDescent="0.25">
      <c r="A111" s="29"/>
      <c r="B111" s="35"/>
      <c r="C111" s="35"/>
      <c r="D111" s="35"/>
      <c r="E111" s="35"/>
      <c r="F111" s="35"/>
      <c r="G111" s="35"/>
      <c r="H111" s="35"/>
      <c r="I111" s="30"/>
    </row>
    <row r="112" spans="1:9" x14ac:dyDescent="0.25">
      <c r="A112" s="29"/>
      <c r="B112" s="35"/>
      <c r="C112" s="35"/>
      <c r="D112" s="35"/>
      <c r="E112" s="35"/>
      <c r="F112" s="35"/>
      <c r="G112" s="35"/>
      <c r="H112" s="35"/>
      <c r="I112" s="30"/>
    </row>
    <row r="113" spans="1:9" ht="38.25" customHeight="1" x14ac:dyDescent="0.25">
      <c r="A113" s="178" t="s">
        <v>63</v>
      </c>
      <c r="B113" s="220" t="s">
        <v>64</v>
      </c>
      <c r="C113" s="220"/>
      <c r="D113" s="220"/>
      <c r="E113" s="220"/>
      <c r="F113" s="220"/>
      <c r="G113" s="220"/>
      <c r="H113" s="220"/>
      <c r="I113" s="30"/>
    </row>
    <row r="114" spans="1:9" x14ac:dyDescent="0.25">
      <c r="A114" s="29"/>
      <c r="B114" s="35"/>
      <c r="C114" s="35"/>
      <c r="D114" s="35"/>
      <c r="E114" s="35"/>
      <c r="F114" s="35"/>
      <c r="G114" s="35"/>
      <c r="H114" s="35"/>
      <c r="I114" s="30"/>
    </row>
    <row r="115" spans="1:9" ht="13.5" thickBot="1" x14ac:dyDescent="0.3">
      <c r="A115" s="178" t="s">
        <v>52</v>
      </c>
      <c r="B115" s="35"/>
      <c r="C115" s="172" t="s">
        <v>62</v>
      </c>
      <c r="D115" s="35"/>
      <c r="E115" s="35"/>
      <c r="F115" s="35"/>
      <c r="G115" s="35"/>
      <c r="H115" s="35"/>
      <c r="I115" s="30"/>
    </row>
    <row r="116" spans="1:9" ht="13.5" thickBot="1" x14ac:dyDescent="0.3">
      <c r="A116" s="178">
        <v>8</v>
      </c>
      <c r="B116" s="21" t="s">
        <v>12</v>
      </c>
      <c r="C116" s="21">
        <v>2</v>
      </c>
      <c r="D116" s="35" t="s">
        <v>5</v>
      </c>
      <c r="E116" s="51">
        <f>ROUND(A116*C116,2)</f>
        <v>16</v>
      </c>
      <c r="F116" s="46" t="s">
        <v>7</v>
      </c>
      <c r="G116" s="35"/>
      <c r="H116" s="35"/>
      <c r="I116" s="30"/>
    </row>
    <row r="117" spans="1:9" x14ac:dyDescent="0.25">
      <c r="A117" s="29"/>
      <c r="B117" s="35"/>
      <c r="C117" s="35"/>
      <c r="D117" s="35"/>
      <c r="E117" s="35"/>
      <c r="F117" s="35"/>
      <c r="G117" s="35"/>
      <c r="H117" s="35"/>
      <c r="I117" s="30"/>
    </row>
    <row r="118" spans="1:9" x14ac:dyDescent="0.25">
      <c r="A118" s="29"/>
      <c r="B118" s="35"/>
      <c r="C118" s="35"/>
      <c r="D118" s="35"/>
      <c r="E118" s="35"/>
      <c r="F118" s="35"/>
      <c r="G118" s="35"/>
      <c r="H118" s="35"/>
      <c r="I118" s="30"/>
    </row>
    <row r="119" spans="1:9" x14ac:dyDescent="0.25">
      <c r="A119" s="178" t="s">
        <v>65</v>
      </c>
      <c r="B119" s="35" t="s">
        <v>66</v>
      </c>
      <c r="C119" s="35"/>
      <c r="D119" s="35"/>
      <c r="E119" s="35"/>
      <c r="F119" s="35"/>
      <c r="G119" s="35"/>
      <c r="H119" s="35"/>
      <c r="I119" s="30"/>
    </row>
    <row r="120" spans="1:9" x14ac:dyDescent="0.25">
      <c r="A120" s="29"/>
      <c r="B120" s="35"/>
      <c r="C120" s="35"/>
      <c r="D120" s="35"/>
      <c r="E120" s="35"/>
      <c r="F120" s="35"/>
      <c r="G120" s="35"/>
      <c r="H120" s="35"/>
      <c r="I120" s="30"/>
    </row>
    <row r="121" spans="1:9" x14ac:dyDescent="0.25">
      <c r="A121" s="185" t="s">
        <v>41</v>
      </c>
      <c r="B121" s="21"/>
      <c r="C121" s="21" t="s">
        <v>42</v>
      </c>
      <c r="D121" s="21"/>
      <c r="E121" s="21" t="s">
        <v>52</v>
      </c>
      <c r="F121" s="172"/>
      <c r="G121" s="172" t="s">
        <v>62</v>
      </c>
      <c r="H121" s="21"/>
      <c r="I121" s="179" t="s">
        <v>45</v>
      </c>
    </row>
    <row r="122" spans="1:9" x14ac:dyDescent="0.25">
      <c r="A122" s="178">
        <v>3.14</v>
      </c>
      <c r="B122" s="21" t="s">
        <v>12</v>
      </c>
      <c r="C122" s="21">
        <f>0.4*0.4</f>
        <v>0.16000000000000003</v>
      </c>
      <c r="D122" s="21" t="s">
        <v>12</v>
      </c>
      <c r="E122" s="21">
        <v>8</v>
      </c>
      <c r="F122" s="21" t="s">
        <v>12</v>
      </c>
      <c r="G122" s="21">
        <v>2</v>
      </c>
      <c r="H122" s="21" t="s">
        <v>5</v>
      </c>
      <c r="I122" s="179">
        <f>ROUND(A122*C122*E122*G122,2)</f>
        <v>8.0399999999999991</v>
      </c>
    </row>
    <row r="123" spans="1:9" x14ac:dyDescent="0.25">
      <c r="A123" s="29"/>
      <c r="B123" s="35"/>
      <c r="C123" s="35"/>
      <c r="D123" s="35"/>
      <c r="E123" s="35"/>
      <c r="F123" s="35"/>
      <c r="G123" s="35"/>
      <c r="H123" s="35"/>
      <c r="I123" s="30"/>
    </row>
    <row r="124" spans="1:9" x14ac:dyDescent="0.25">
      <c r="A124" s="178" t="s">
        <v>44</v>
      </c>
      <c r="B124" s="21"/>
      <c r="C124" s="21" t="s">
        <v>45</v>
      </c>
      <c r="D124" s="21"/>
      <c r="E124" s="44" t="s">
        <v>47</v>
      </c>
      <c r="F124" s="21"/>
      <c r="G124" s="174"/>
      <c r="H124" s="46"/>
      <c r="I124" s="30"/>
    </row>
    <row r="125" spans="1:9" x14ac:dyDescent="0.25">
      <c r="A125" s="178">
        <f>I110</f>
        <v>19.2</v>
      </c>
      <c r="B125" s="21" t="s">
        <v>46</v>
      </c>
      <c r="C125" s="21">
        <f>I122</f>
        <v>8.0399999999999991</v>
      </c>
      <c r="D125" s="21" t="s">
        <v>5</v>
      </c>
      <c r="E125" s="44">
        <f>ROUND(A125-C125,2)</f>
        <v>11.16</v>
      </c>
      <c r="F125" s="21" t="s">
        <v>7</v>
      </c>
      <c r="G125" s="174"/>
      <c r="H125" s="46"/>
      <c r="I125" s="30"/>
    </row>
    <row r="126" spans="1:9" x14ac:dyDescent="0.25">
      <c r="A126" s="178"/>
      <c r="B126" s="21"/>
      <c r="C126" s="21"/>
      <c r="D126" s="21"/>
      <c r="E126" s="21"/>
      <c r="F126" s="21"/>
      <c r="G126" s="45"/>
      <c r="H126" s="46"/>
      <c r="I126" s="30"/>
    </row>
    <row r="127" spans="1:9" x14ac:dyDescent="0.25">
      <c r="A127" s="178" t="s">
        <v>47</v>
      </c>
      <c r="B127" s="21"/>
      <c r="C127" s="21" t="s">
        <v>48</v>
      </c>
      <c r="D127" s="21"/>
      <c r="E127" s="44" t="s">
        <v>49</v>
      </c>
      <c r="F127" s="21"/>
      <c r="G127" s="45"/>
      <c r="H127" s="46"/>
      <c r="I127" s="30"/>
    </row>
    <row r="128" spans="1:9" x14ac:dyDescent="0.25">
      <c r="A128" s="178">
        <f>E125</f>
        <v>11.16</v>
      </c>
      <c r="B128" s="21" t="s">
        <v>12</v>
      </c>
      <c r="C128" s="47">
        <v>0.3</v>
      </c>
      <c r="D128" s="21" t="s">
        <v>5</v>
      </c>
      <c r="E128" s="44">
        <f>ROUND(A128*C128,2)</f>
        <v>3.35</v>
      </c>
      <c r="F128" s="21"/>
      <c r="G128" s="45"/>
      <c r="H128" s="46"/>
      <c r="I128" s="30"/>
    </row>
    <row r="129" spans="1:9" x14ac:dyDescent="0.25">
      <c r="A129" s="178"/>
      <c r="B129" s="21"/>
      <c r="C129" s="21"/>
      <c r="D129" s="21"/>
      <c r="E129" s="44"/>
      <c r="F129" s="21"/>
      <c r="G129" s="45"/>
      <c r="H129" s="46"/>
      <c r="I129" s="30"/>
    </row>
    <row r="130" spans="1:9" ht="13.5" thickBot="1" x14ac:dyDescent="0.3">
      <c r="A130" s="178" t="str">
        <f>A127</f>
        <v>Vr</v>
      </c>
      <c r="B130" s="21"/>
      <c r="C130" s="21" t="str">
        <f>E127</f>
        <v>Ve</v>
      </c>
      <c r="D130" s="21"/>
      <c r="E130" s="44" t="s">
        <v>51</v>
      </c>
      <c r="F130" s="21"/>
      <c r="G130" s="45"/>
      <c r="H130" s="46"/>
      <c r="I130" s="30"/>
    </row>
    <row r="131" spans="1:9" ht="13.5" thickBot="1" x14ac:dyDescent="0.3">
      <c r="A131" s="178">
        <f>A128</f>
        <v>11.16</v>
      </c>
      <c r="B131" s="21" t="s">
        <v>50</v>
      </c>
      <c r="C131" s="21">
        <f>E128</f>
        <v>3.35</v>
      </c>
      <c r="D131" s="21" t="s">
        <v>5</v>
      </c>
      <c r="E131" s="43">
        <f>ROUND(A131+C131,2)</f>
        <v>14.51</v>
      </c>
      <c r="F131" s="48" t="s">
        <v>8</v>
      </c>
      <c r="G131" s="45"/>
      <c r="H131" s="46"/>
      <c r="I131" s="30"/>
    </row>
    <row r="132" spans="1:9" x14ac:dyDescent="0.25">
      <c r="A132" s="178"/>
      <c r="B132" s="21"/>
      <c r="C132" s="21"/>
      <c r="D132" s="21"/>
      <c r="E132" s="21"/>
      <c r="F132" s="21"/>
      <c r="G132" s="45"/>
      <c r="H132" s="46"/>
      <c r="I132" s="30"/>
    </row>
    <row r="133" spans="1:9" x14ac:dyDescent="0.25">
      <c r="A133" s="178"/>
      <c r="B133" s="21"/>
      <c r="C133" s="21"/>
      <c r="D133" s="21"/>
      <c r="E133" s="21"/>
      <c r="F133" s="21"/>
      <c r="G133" s="45"/>
      <c r="H133" s="46"/>
      <c r="I133" s="30"/>
    </row>
    <row r="134" spans="1:9" x14ac:dyDescent="0.25">
      <c r="A134" s="173" t="s">
        <v>67</v>
      </c>
      <c r="B134" s="46" t="s">
        <v>68</v>
      </c>
      <c r="C134" s="35"/>
      <c r="D134" s="35"/>
      <c r="E134" s="35"/>
      <c r="F134" s="35"/>
      <c r="G134" s="35"/>
      <c r="H134" s="35"/>
      <c r="I134" s="30"/>
    </row>
    <row r="135" spans="1:9" x14ac:dyDescent="0.25">
      <c r="A135" s="29"/>
      <c r="B135" s="35"/>
      <c r="C135" s="35"/>
      <c r="D135" s="35"/>
      <c r="E135" s="35"/>
      <c r="F135" s="35"/>
      <c r="G135" s="35"/>
      <c r="H135" s="35"/>
      <c r="I135" s="30"/>
    </row>
    <row r="136" spans="1:9" ht="25.5" customHeight="1" x14ac:dyDescent="0.25">
      <c r="A136" s="178" t="s">
        <v>69</v>
      </c>
      <c r="B136" s="221" t="s">
        <v>70</v>
      </c>
      <c r="C136" s="221"/>
      <c r="D136" s="221"/>
      <c r="E136" s="221"/>
      <c r="F136" s="221"/>
      <c r="G136" s="221"/>
      <c r="H136" s="221"/>
      <c r="I136" s="30"/>
    </row>
    <row r="137" spans="1:9" x14ac:dyDescent="0.25">
      <c r="A137" s="29"/>
      <c r="B137" s="35"/>
      <c r="C137" s="35"/>
      <c r="D137" s="35"/>
      <c r="E137" s="35"/>
      <c r="F137" s="35"/>
      <c r="G137" s="35"/>
      <c r="H137" s="35"/>
      <c r="I137" s="30"/>
    </row>
    <row r="138" spans="1:9" ht="13.5" thickBot="1" x14ac:dyDescent="0.3">
      <c r="A138" s="29" t="s">
        <v>59</v>
      </c>
      <c r="B138" s="35"/>
      <c r="C138" s="35" t="s">
        <v>54</v>
      </c>
      <c r="D138" s="35"/>
      <c r="E138" s="35"/>
      <c r="F138" s="35"/>
      <c r="G138" s="35"/>
      <c r="H138" s="35"/>
      <c r="I138" s="30"/>
    </row>
    <row r="139" spans="1:9" ht="13.5" thickBot="1" x14ac:dyDescent="0.3">
      <c r="A139" s="178">
        <f>A97</f>
        <v>92.3</v>
      </c>
      <c r="B139" s="21" t="s">
        <v>12</v>
      </c>
      <c r="C139" s="21">
        <v>2</v>
      </c>
      <c r="D139" s="21" t="s">
        <v>5</v>
      </c>
      <c r="E139" s="51">
        <f>ROUND(A139*C139,2)</f>
        <v>184.6</v>
      </c>
      <c r="F139" s="46" t="s">
        <v>7</v>
      </c>
      <c r="G139" s="35"/>
      <c r="H139" s="35"/>
      <c r="I139" s="30"/>
    </row>
    <row r="140" spans="1:9" x14ac:dyDescent="0.25">
      <c r="A140" s="29"/>
      <c r="B140" s="35"/>
      <c r="C140" s="35"/>
      <c r="D140" s="35"/>
      <c r="E140" s="35"/>
      <c r="F140" s="35"/>
      <c r="G140" s="35"/>
      <c r="H140" s="35"/>
      <c r="I140" s="30"/>
    </row>
    <row r="141" spans="1:9" x14ac:dyDescent="0.25">
      <c r="A141" s="29"/>
      <c r="B141" s="35"/>
      <c r="C141" s="35"/>
      <c r="D141" s="35"/>
      <c r="E141" s="35"/>
      <c r="F141" s="35"/>
      <c r="G141" s="35"/>
      <c r="H141" s="35"/>
      <c r="I141" s="30"/>
    </row>
    <row r="142" spans="1:9" ht="24.75" customHeight="1" x14ac:dyDescent="0.25">
      <c r="A142" s="178" t="s">
        <v>71</v>
      </c>
      <c r="B142" s="221" t="s">
        <v>72</v>
      </c>
      <c r="C142" s="221"/>
      <c r="D142" s="221"/>
      <c r="E142" s="221"/>
      <c r="F142" s="221"/>
      <c r="G142" s="221"/>
      <c r="H142" s="221"/>
      <c r="I142" s="30"/>
    </row>
    <row r="143" spans="1:9" x14ac:dyDescent="0.25">
      <c r="A143" s="29"/>
      <c r="B143" s="35"/>
      <c r="C143" s="35"/>
      <c r="D143" s="35"/>
      <c r="E143" s="35"/>
      <c r="F143" s="35"/>
      <c r="G143" s="35"/>
      <c r="H143" s="35"/>
      <c r="I143" s="30"/>
    </row>
    <row r="144" spans="1:9" ht="13.5" thickBot="1" x14ac:dyDescent="0.3">
      <c r="A144" s="29" t="s">
        <v>59</v>
      </c>
      <c r="B144" s="35"/>
      <c r="C144" s="35" t="s">
        <v>54</v>
      </c>
      <c r="D144" s="35"/>
      <c r="E144" s="35"/>
      <c r="F144" s="35"/>
      <c r="G144" s="35"/>
      <c r="H144" s="35"/>
      <c r="I144" s="30"/>
    </row>
    <row r="145" spans="1:9" ht="13.5" thickBot="1" x14ac:dyDescent="0.3">
      <c r="A145" s="178">
        <f>A139</f>
        <v>92.3</v>
      </c>
      <c r="B145" s="21" t="s">
        <v>12</v>
      </c>
      <c r="C145" s="21">
        <v>2</v>
      </c>
      <c r="D145" s="21" t="s">
        <v>5</v>
      </c>
      <c r="E145" s="51">
        <f>ROUND(A145*C145,2)</f>
        <v>184.6</v>
      </c>
      <c r="F145" s="46" t="s">
        <v>7</v>
      </c>
      <c r="G145" s="35"/>
      <c r="H145" s="35"/>
      <c r="I145" s="30"/>
    </row>
    <row r="146" spans="1:9" x14ac:dyDescent="0.25">
      <c r="A146" s="29"/>
      <c r="B146" s="35"/>
      <c r="C146" s="35"/>
      <c r="D146" s="35"/>
      <c r="E146" s="35"/>
      <c r="F146" s="35"/>
      <c r="G146" s="35"/>
      <c r="H146" s="35"/>
      <c r="I146" s="30"/>
    </row>
    <row r="147" spans="1:9" ht="25.5" customHeight="1" x14ac:dyDescent="0.25">
      <c r="A147" s="178" t="s">
        <v>73</v>
      </c>
      <c r="B147" s="221" t="s">
        <v>77</v>
      </c>
      <c r="C147" s="221"/>
      <c r="D147" s="221"/>
      <c r="E147" s="221"/>
      <c r="F147" s="221"/>
      <c r="G147" s="221"/>
      <c r="H147" s="221"/>
      <c r="I147" s="30"/>
    </row>
    <row r="148" spans="1:9" x14ac:dyDescent="0.25">
      <c r="A148" s="29"/>
      <c r="B148" s="35"/>
      <c r="C148" s="35"/>
      <c r="D148" s="35"/>
      <c r="E148" s="35"/>
      <c r="F148" s="35"/>
      <c r="G148" s="35"/>
      <c r="H148" s="35"/>
      <c r="I148" s="30"/>
    </row>
    <row r="149" spans="1:9" ht="13.5" thickBot="1" x14ac:dyDescent="0.3">
      <c r="A149" s="29" t="s">
        <v>59</v>
      </c>
      <c r="B149" s="35"/>
      <c r="C149" s="35" t="s">
        <v>54</v>
      </c>
      <c r="D149" s="35"/>
      <c r="E149" s="35"/>
      <c r="F149" s="35"/>
      <c r="G149" s="35"/>
      <c r="H149" s="35"/>
      <c r="I149" s="30"/>
    </row>
    <row r="150" spans="1:9" ht="13.5" thickBot="1" x14ac:dyDescent="0.3">
      <c r="A150" s="178">
        <f>A145</f>
        <v>92.3</v>
      </c>
      <c r="B150" s="21" t="s">
        <v>12</v>
      </c>
      <c r="C150" s="21">
        <v>2</v>
      </c>
      <c r="D150" s="21" t="s">
        <v>5</v>
      </c>
      <c r="E150" s="51">
        <f>ROUND(A150*C150,2)</f>
        <v>184.6</v>
      </c>
      <c r="F150" s="46" t="s">
        <v>7</v>
      </c>
      <c r="G150" s="35"/>
      <c r="H150" s="35"/>
      <c r="I150" s="30"/>
    </row>
    <row r="151" spans="1:9" x14ac:dyDescent="0.25">
      <c r="A151" s="29"/>
      <c r="B151" s="35"/>
      <c r="C151" s="35"/>
      <c r="D151" s="35"/>
      <c r="E151" s="35"/>
      <c r="F151" s="35"/>
      <c r="G151" s="35"/>
      <c r="H151" s="35"/>
      <c r="I151" s="30"/>
    </row>
    <row r="152" spans="1:9" x14ac:dyDescent="0.25">
      <c r="A152" s="29"/>
      <c r="B152" s="35"/>
      <c r="C152" s="35"/>
      <c r="D152" s="35"/>
      <c r="E152" s="35"/>
      <c r="F152" s="35"/>
      <c r="G152" s="35"/>
      <c r="H152" s="35"/>
      <c r="I152" s="30"/>
    </row>
    <row r="153" spans="1:9" ht="13.5" thickBot="1" x14ac:dyDescent="0.3">
      <c r="A153" s="39"/>
      <c r="B153" s="40"/>
      <c r="C153" s="40"/>
      <c r="D153" s="40"/>
      <c r="E153" s="40"/>
      <c r="F153" s="40"/>
      <c r="G153" s="40"/>
      <c r="H153" s="40"/>
      <c r="I153" s="41"/>
    </row>
  </sheetData>
  <mergeCells count="23">
    <mergeCell ref="B36:F36"/>
    <mergeCell ref="B43:H43"/>
    <mergeCell ref="B49:H49"/>
    <mergeCell ref="E14:G14"/>
    <mergeCell ref="H14:I14"/>
    <mergeCell ref="E15:G15"/>
    <mergeCell ref="H15:I15"/>
    <mergeCell ref="B22:H22"/>
    <mergeCell ref="A7:I7"/>
    <mergeCell ref="A8:I8"/>
    <mergeCell ref="H10:I10"/>
    <mergeCell ref="H11:I13"/>
    <mergeCell ref="E13:G13"/>
    <mergeCell ref="A11:G11"/>
    <mergeCell ref="B113:H113"/>
    <mergeCell ref="B136:H136"/>
    <mergeCell ref="B142:H142"/>
    <mergeCell ref="B147:H147"/>
    <mergeCell ref="B78:H78"/>
    <mergeCell ref="B84:H84"/>
    <mergeCell ref="B94:H94"/>
    <mergeCell ref="B99:H99"/>
    <mergeCell ref="B107:H107"/>
  </mergeCells>
  <pageMargins left="0.51181102362204722" right="0.51181102362204722" top="0.78740157480314965" bottom="0.78740157480314965" header="0.31496062992125984" footer="0.31496062992125984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04BD7-76C5-4770-94D9-E4609C7FC439}">
  <dimension ref="A1:G22"/>
  <sheetViews>
    <sheetView tabSelected="1"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22.85546875" style="166" bestFit="1" customWidth="1"/>
    <col min="2" max="2" width="68.5703125" style="166" bestFit="1" customWidth="1"/>
    <col min="3" max="3" width="22.85546875" style="166" bestFit="1" customWidth="1"/>
    <col min="4" max="30" width="13.7109375" style="166" bestFit="1" customWidth="1"/>
    <col min="31" max="16384" width="9.140625" style="166"/>
  </cols>
  <sheetData>
    <row r="1" spans="1:7" s="1" customFormat="1" ht="12.75" x14ac:dyDescent="0.25">
      <c r="A1" s="52"/>
      <c r="B1" s="53"/>
      <c r="C1" s="53"/>
      <c r="D1" s="53"/>
      <c r="E1" s="54"/>
    </row>
    <row r="2" spans="1:7" s="1" customFormat="1" ht="12.75" x14ac:dyDescent="0.25">
      <c r="A2" s="29"/>
      <c r="B2" s="35"/>
      <c r="C2" s="35"/>
      <c r="D2" s="35"/>
      <c r="E2" s="30"/>
    </row>
    <row r="3" spans="1:7" s="1" customFormat="1" ht="12.75" x14ac:dyDescent="0.25">
      <c r="A3" s="29"/>
      <c r="B3" s="35"/>
      <c r="C3" s="35"/>
      <c r="D3" s="35"/>
      <c r="E3" s="30"/>
    </row>
    <row r="4" spans="1:7" s="1" customFormat="1" ht="13.5" thickBot="1" x14ac:dyDescent="0.3">
      <c r="A4" s="29"/>
      <c r="B4" s="35"/>
      <c r="C4" s="35"/>
      <c r="D4" s="35"/>
      <c r="E4" s="30"/>
    </row>
    <row r="5" spans="1:7" s="1" customFormat="1" ht="12.75" x14ac:dyDescent="0.25">
      <c r="A5" s="29"/>
      <c r="B5" s="35"/>
      <c r="C5" s="35"/>
      <c r="D5" s="93" t="s">
        <v>0</v>
      </c>
      <c r="E5" s="94"/>
    </row>
    <row r="6" spans="1:7" s="35" customFormat="1" ht="12.75" x14ac:dyDescent="0.25">
      <c r="A6" s="29"/>
      <c r="D6" s="29"/>
      <c r="E6" s="30"/>
    </row>
    <row r="7" spans="1:7" s="5" customFormat="1" ht="18" customHeight="1" x14ac:dyDescent="0.25">
      <c r="A7" s="190" t="str">
        <f>'[2]PLAN ORÇ SEM DESONERAÇÃO'!A1:G1</f>
        <v>PREFEITURA MUNICIPAL DE CEREJEIRAS</v>
      </c>
      <c r="B7" s="191"/>
      <c r="C7" s="192"/>
      <c r="D7" s="89"/>
      <c r="E7" s="90"/>
    </row>
    <row r="8" spans="1:7" s="5" customFormat="1" ht="12.75" x14ac:dyDescent="0.25">
      <c r="A8" s="193" t="str">
        <f>'[2]PLAN ORÇ SEM DESONERAÇÃO'!A2:G2</f>
        <v>ESTADO DE RONDÔNIA</v>
      </c>
      <c r="B8" s="194"/>
      <c r="C8" s="195"/>
      <c r="D8" s="91"/>
      <c r="E8" s="92"/>
    </row>
    <row r="9" spans="1:7" s="5" customFormat="1" ht="12.75" x14ac:dyDescent="0.25">
      <c r="A9" s="6"/>
      <c r="B9" s="55"/>
      <c r="C9" s="55"/>
      <c r="D9" s="6"/>
      <c r="E9" s="7"/>
    </row>
    <row r="10" spans="1:7" s="5" customFormat="1" ht="13.5" x14ac:dyDescent="0.25">
      <c r="A10" s="136" t="s">
        <v>335</v>
      </c>
      <c r="B10" s="107" t="s">
        <v>336</v>
      </c>
      <c r="C10" s="56"/>
      <c r="D10" s="6"/>
      <c r="E10" s="7"/>
    </row>
    <row r="11" spans="1:7" s="9" customFormat="1" ht="27" x14ac:dyDescent="0.25">
      <c r="A11" s="8" t="s">
        <v>330</v>
      </c>
      <c r="B11" s="122" t="s">
        <v>337</v>
      </c>
      <c r="C11" s="95"/>
      <c r="D11" s="97"/>
      <c r="E11" s="98"/>
    </row>
    <row r="12" spans="1:7" s="1" customFormat="1" ht="12.75" x14ac:dyDescent="0.2">
      <c r="A12" s="10"/>
      <c r="B12" s="11"/>
      <c r="C12" s="57"/>
      <c r="D12" s="97"/>
      <c r="E12" s="98"/>
    </row>
    <row r="13" spans="1:7" s="1" customFormat="1" ht="12.75" x14ac:dyDescent="0.25">
      <c r="A13" s="8"/>
      <c r="B13" s="12"/>
      <c r="C13" s="46"/>
      <c r="D13" s="29" t="s">
        <v>1</v>
      </c>
      <c r="E13" s="30"/>
      <c r="G13" s="13"/>
    </row>
    <row r="14" spans="1:7" s="1" customFormat="1" ht="13.5" thickBot="1" x14ac:dyDescent="0.3">
      <c r="A14" s="59"/>
      <c r="B14" s="60"/>
      <c r="C14" s="61"/>
      <c r="D14" s="39" t="s">
        <v>2</v>
      </c>
      <c r="E14" s="41"/>
    </row>
    <row r="15" spans="1:7" x14ac:dyDescent="0.25">
      <c r="A15" s="170" t="s">
        <v>78</v>
      </c>
      <c r="B15" s="170" t="s">
        <v>79</v>
      </c>
      <c r="C15" s="67" t="s">
        <v>346</v>
      </c>
      <c r="D15" s="67" t="s">
        <v>347</v>
      </c>
      <c r="E15" s="67" t="s">
        <v>348</v>
      </c>
    </row>
    <row r="16" spans="1:7" ht="26.25" thickBot="1" x14ac:dyDescent="0.3">
      <c r="A16" s="161" t="s">
        <v>81</v>
      </c>
      <c r="B16" s="161" t="s">
        <v>4</v>
      </c>
      <c r="C16" s="73" t="s">
        <v>349</v>
      </c>
      <c r="D16" s="180" t="s">
        <v>349</v>
      </c>
      <c r="E16" s="73" t="s">
        <v>350</v>
      </c>
    </row>
    <row r="17" spans="1:5" ht="27" thickTop="1" thickBot="1" x14ac:dyDescent="0.3">
      <c r="A17" s="161" t="s">
        <v>82</v>
      </c>
      <c r="B17" s="161" t="s">
        <v>83</v>
      </c>
      <c r="C17" s="73" t="s">
        <v>351</v>
      </c>
      <c r="D17" s="180" t="s">
        <v>351</v>
      </c>
      <c r="E17" s="73" t="s">
        <v>350</v>
      </c>
    </row>
    <row r="18" spans="1:5" ht="27" thickTop="1" thickBot="1" x14ac:dyDescent="0.3">
      <c r="A18" s="161" t="s">
        <v>84</v>
      </c>
      <c r="B18" s="161" t="s">
        <v>17</v>
      </c>
      <c r="C18" s="73" t="s">
        <v>352</v>
      </c>
      <c r="D18" s="180" t="s">
        <v>353</v>
      </c>
      <c r="E18" s="180" t="s">
        <v>354</v>
      </c>
    </row>
    <row r="19" spans="1:5" ht="15.75" thickTop="1" x14ac:dyDescent="0.25">
      <c r="A19" s="189" t="s">
        <v>355</v>
      </c>
      <c r="B19" s="189"/>
      <c r="C19" s="163"/>
      <c r="D19" s="162" t="s">
        <v>356</v>
      </c>
      <c r="E19" s="162" t="s">
        <v>357</v>
      </c>
    </row>
    <row r="20" spans="1:5" x14ac:dyDescent="0.25">
      <c r="A20" s="189" t="s">
        <v>358</v>
      </c>
      <c r="B20" s="189"/>
      <c r="C20" s="163"/>
      <c r="D20" s="162" t="s">
        <v>359</v>
      </c>
      <c r="E20" s="162" t="s">
        <v>360</v>
      </c>
    </row>
    <row r="21" spans="1:5" x14ac:dyDescent="0.25">
      <c r="A21" s="189" t="s">
        <v>361</v>
      </c>
      <c r="B21" s="189"/>
      <c r="C21" s="163"/>
      <c r="D21" s="162" t="s">
        <v>356</v>
      </c>
      <c r="E21" s="162" t="s">
        <v>362</v>
      </c>
    </row>
    <row r="22" spans="1:5" x14ac:dyDescent="0.25">
      <c r="A22" s="189" t="s">
        <v>363</v>
      </c>
      <c r="B22" s="189"/>
      <c r="C22" s="163"/>
      <c r="D22" s="162" t="s">
        <v>364</v>
      </c>
      <c r="E22" s="162" t="s">
        <v>365</v>
      </c>
    </row>
  </sheetData>
  <mergeCells count="6">
    <mergeCell ref="A20:B20"/>
    <mergeCell ref="A21:B21"/>
    <mergeCell ref="A22:B22"/>
    <mergeCell ref="A19:B19"/>
    <mergeCell ref="A7:C7"/>
    <mergeCell ref="A8:C8"/>
  </mergeCells>
  <pageMargins left="0.511811024" right="0.511811024" top="0.78740157499999996" bottom="0.78740157499999996" header="0.31496062000000002" footer="0.31496062000000002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RESUMO</vt:lpstr>
      <vt:lpstr>PLAN. ORÇAMENTÁRIA</vt:lpstr>
      <vt:lpstr>COMP. CUSTO UNIT.</vt:lpstr>
      <vt:lpstr>MEM. CALC</vt:lpstr>
      <vt:lpstr>CRONOGRAMA</vt:lpstr>
      <vt:lpstr>'PLAN. ORÇAMENTÁRIA'!Area_de_impressao</vt:lpstr>
      <vt:lpstr>RESUMO!Area_de_impressao</vt:lpstr>
      <vt:lpstr>'COMP. CUSTO UNIT.'!Titulos_de_impressao</vt:lpstr>
      <vt:lpstr>'MEM. CALC'!Titulos_de_impressao</vt:lpstr>
      <vt:lpstr>'PLAN. ORÇAMENTÁRIA'!Titulos_de_impressao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2020-02-25T15:21:10Z</cp:lastPrinted>
  <dcterms:created xsi:type="dcterms:W3CDTF">2020-02-17T21:01:09Z</dcterms:created>
  <dcterms:modified xsi:type="dcterms:W3CDTF">2020-03-09T21:36:12Z</dcterms:modified>
</cp:coreProperties>
</file>